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Uygulamalar" sheetId="1" r:id="rId1"/>
  </sheets>
  <definedNames/>
  <calcPr fullCalcOnLoad="1"/>
</workbook>
</file>

<file path=xl/sharedStrings.xml><?xml version="1.0" encoding="utf-8"?>
<sst xmlns="http://schemas.openxmlformats.org/spreadsheetml/2006/main" count="124" uniqueCount="29">
  <si>
    <t>TARIM</t>
  </si>
  <si>
    <t>MERKEZ</t>
  </si>
  <si>
    <t>AYANCIK</t>
  </si>
  <si>
    <t>BOYABAT</t>
  </si>
  <si>
    <t>DİKMEN</t>
  </si>
  <si>
    <t>DURAĞAN</t>
  </si>
  <si>
    <t>ERFELEK</t>
  </si>
  <si>
    <t>GERZE</t>
  </si>
  <si>
    <t>SARAYDÜZÜ</t>
  </si>
  <si>
    <t>TÜRKELİ</t>
  </si>
  <si>
    <t>TOPLAM</t>
  </si>
  <si>
    <t>KANALİZASYON</t>
  </si>
  <si>
    <t>İLÇE ADI</t>
  </si>
  <si>
    <t>STABİLİZE
(Km)</t>
  </si>
  <si>
    <t>İÇMESUYU
(Ün.)</t>
  </si>
  <si>
    <t>SANAT 
YAPISI
(Ad.)</t>
  </si>
  <si>
    <t>KÖPRÜ
(Ad.)</t>
  </si>
  <si>
    <t>1.KAT ASF.
(Km.)</t>
  </si>
  <si>
    <t>2.KAT ASF.
(Km.)</t>
  </si>
  <si>
    <t>BETON 
YOL
(Km)</t>
  </si>
  <si>
    <t>TAŞ DUVAR
(m3)</t>
  </si>
  <si>
    <t>PARKE
YOL
(m2)</t>
  </si>
  <si>
    <t>GENEL TOPLAM</t>
  </si>
  <si>
    <t>KANALİZASYON
(Ad.)</t>
  </si>
  <si>
    <t>KÖPRÜ (Ad.)</t>
  </si>
  <si>
    <t>2005 - 2006 - 2007 - 2008 - 2009 - 2010 - 2011 - 2012 - 2013 - 2014 - 2015 - 2016 - 2017 - 2018 YILLARI KÖYDES UYGULAMALARI</t>
  </si>
  <si>
    <t>SSB. BETON 
YOL
(Km)</t>
  </si>
  <si>
    <t>BSK
(Sıcak Asfalt) 
(Km.)</t>
  </si>
  <si>
    <t>28.02.2019
Tarihi İtibariyle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</si>
</sst>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</numFmts>
  <fonts count="10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b/>
      <sz val="10"/>
      <color indexed="12"/>
      <name val="Arial Tur"/>
      <family val="0"/>
    </font>
    <font>
      <b/>
      <sz val="10"/>
      <color indexed="10"/>
      <name val="Arial Tur"/>
      <family val="0"/>
    </font>
    <font>
      <b/>
      <sz val="10"/>
      <color indexed="17"/>
      <name val="Arial Tur"/>
      <family val="0"/>
    </font>
    <font>
      <b/>
      <sz val="10"/>
      <color indexed="20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</fonts>
  <fills count="1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0"/>
      </left>
      <right style="thin"/>
      <top style="thin"/>
      <bottom style="double">
        <color indexed="12"/>
      </bottom>
    </border>
    <border>
      <left style="thin"/>
      <right style="thin"/>
      <top style="thin"/>
      <bottom style="double">
        <color indexed="12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double">
        <color indexed="12"/>
      </top>
      <bottom style="double">
        <color indexed="12"/>
      </bottom>
    </border>
    <border>
      <left style="thin"/>
      <right style="thin"/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0"/>
      </right>
      <top style="double">
        <color indexed="12"/>
      </top>
      <bottom style="double">
        <color indexed="12"/>
      </bottom>
    </border>
    <border>
      <left style="thin"/>
      <right style="double">
        <color indexed="10"/>
      </right>
      <top style="thin"/>
      <bottom style="double">
        <color indexed="12"/>
      </bottom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double">
        <color indexed="12"/>
      </bottom>
    </border>
    <border>
      <left style="thin"/>
      <right style="double">
        <color indexed="10"/>
      </right>
      <top>
        <color indexed="63"/>
      </top>
      <bottom style="double">
        <color indexed="12"/>
      </bottom>
    </border>
    <border>
      <left style="double">
        <color indexed="10"/>
      </left>
      <right style="thin"/>
      <top style="double">
        <color indexed="12"/>
      </top>
      <bottom style="thin"/>
    </border>
    <border>
      <left style="thin"/>
      <right style="thin"/>
      <top style="double">
        <color indexed="12"/>
      </top>
      <bottom style="thin"/>
    </border>
    <border>
      <left style="thin"/>
      <right style="double">
        <color indexed="10"/>
      </right>
      <top style="double">
        <color indexed="12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0"/>
      </right>
      <top style="thin"/>
      <bottom style="double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double">
        <color indexed="12"/>
      </right>
      <top style="thin"/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double">
        <color indexed="12"/>
      </right>
      <top style="double">
        <color indexed="12"/>
      </top>
      <bottom style="thin"/>
    </border>
    <border>
      <left style="double">
        <color indexed="10"/>
      </left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double">
        <color indexed="12"/>
      </bottom>
    </border>
    <border>
      <left>
        <color indexed="63"/>
      </left>
      <right style="double">
        <color indexed="10"/>
      </right>
      <top style="double">
        <color indexed="1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12"/>
      </bottom>
    </border>
    <border>
      <left style="thin"/>
      <right>
        <color indexed="63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172" fontId="0" fillId="5" borderId="11" xfId="0" applyNumberFormat="1" applyFill="1" applyBorder="1" applyAlignment="1">
      <alignment horizontal="center" vertical="center"/>
    </xf>
    <xf numFmtId="172" fontId="3" fillId="5" borderId="23" xfId="0" applyNumberFormat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172" fontId="0" fillId="6" borderId="11" xfId="0" applyNumberFormat="1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172" fontId="0" fillId="6" borderId="6" xfId="0" applyNumberFormat="1" applyFill="1" applyBorder="1" applyAlignment="1">
      <alignment horizontal="center" vertical="center"/>
    </xf>
    <xf numFmtId="172" fontId="3" fillId="6" borderId="23" xfId="0" applyNumberFormat="1" applyFont="1" applyFill="1" applyBorder="1" applyAlignment="1">
      <alignment horizontal="center" vertical="center"/>
    </xf>
    <xf numFmtId="172" fontId="0" fillId="3" borderId="11" xfId="0" applyNumberFormat="1" applyFill="1" applyBorder="1" applyAlignment="1">
      <alignment horizontal="center" vertical="center"/>
    </xf>
    <xf numFmtId="172" fontId="3" fillId="3" borderId="23" xfId="0" applyNumberFormat="1" applyFont="1" applyFill="1" applyBorder="1" applyAlignment="1">
      <alignment horizontal="center" vertical="center"/>
    </xf>
    <xf numFmtId="172" fontId="0" fillId="3" borderId="6" xfId="0" applyNumberForma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172" fontId="0" fillId="8" borderId="11" xfId="0" applyNumberForma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172" fontId="3" fillId="8" borderId="17" xfId="0" applyNumberFormat="1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72" fontId="0" fillId="9" borderId="8" xfId="0" applyNumberFormat="1" applyFill="1" applyBorder="1" applyAlignment="1">
      <alignment horizontal="center" vertical="center"/>
    </xf>
    <xf numFmtId="172" fontId="3" fillId="9" borderId="23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/>
    </xf>
    <xf numFmtId="172" fontId="0" fillId="11" borderId="7" xfId="0" applyNumberFormat="1" applyFont="1" applyFill="1" applyBorder="1" applyAlignment="1">
      <alignment horizontal="center" vertical="center"/>
    </xf>
    <xf numFmtId="172" fontId="0" fillId="11" borderId="10" xfId="0" applyNumberFormat="1" applyFont="1" applyFill="1" applyBorder="1" applyAlignment="1">
      <alignment horizontal="center" vertical="center"/>
    </xf>
    <xf numFmtId="172" fontId="0" fillId="11" borderId="5" xfId="0" applyNumberFormat="1" applyFont="1" applyFill="1" applyBorder="1" applyAlignment="1">
      <alignment horizontal="center" vertical="center"/>
    </xf>
    <xf numFmtId="172" fontId="3" fillId="11" borderId="22" xfId="0" applyNumberFormat="1" applyFont="1" applyFill="1" applyBorder="1" applyAlignment="1">
      <alignment horizontal="center" vertical="center"/>
    </xf>
    <xf numFmtId="172" fontId="0" fillId="9" borderId="11" xfId="0" applyNumberFormat="1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172" fontId="0" fillId="9" borderId="8" xfId="0" applyNumberFormat="1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172" fontId="3" fillId="9" borderId="22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172" fontId="0" fillId="9" borderId="6" xfId="0" applyNumberFormat="1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172" fontId="0" fillId="9" borderId="7" xfId="0" applyNumberFormat="1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3" fillId="11" borderId="29" xfId="0" applyFont="1" applyFill="1" applyBorder="1" applyAlignment="1">
      <alignment horizontal="center" vertical="center"/>
    </xf>
    <xf numFmtId="1" fontId="3" fillId="9" borderId="23" xfId="0" applyNumberFormat="1" applyFont="1" applyFill="1" applyBorder="1" applyAlignment="1">
      <alignment horizontal="center" vertical="center"/>
    </xf>
    <xf numFmtId="172" fontId="3" fillId="7" borderId="17" xfId="0" applyNumberFormat="1" applyFont="1" applyFill="1" applyBorder="1" applyAlignment="1">
      <alignment horizontal="center" vertical="center"/>
    </xf>
    <xf numFmtId="172" fontId="3" fillId="10" borderId="22" xfId="0" applyNumberFormat="1" applyFont="1" applyFill="1" applyBorder="1" applyAlignment="1">
      <alignment horizontal="center" vertical="center"/>
    </xf>
    <xf numFmtId="172" fontId="3" fillId="10" borderId="23" xfId="0" applyNumberFormat="1" applyFont="1" applyFill="1" applyBorder="1" applyAlignment="1">
      <alignment horizontal="center" vertical="center"/>
    </xf>
    <xf numFmtId="1" fontId="0" fillId="9" borderId="8" xfId="0" applyNumberFormat="1" applyFont="1" applyFill="1" applyBorder="1" applyAlignment="1">
      <alignment horizontal="center" vertical="center"/>
    </xf>
    <xf numFmtId="1" fontId="0" fillId="9" borderId="11" xfId="0" applyNumberFormat="1" applyFont="1" applyFill="1" applyBorder="1" applyAlignment="1">
      <alignment horizontal="center" vertical="center"/>
    </xf>
    <xf numFmtId="1" fontId="0" fillId="9" borderId="6" xfId="0" applyNumberFormat="1" applyFon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72" fontId="0" fillId="3" borderId="7" xfId="0" applyNumberForma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72" fontId="0" fillId="3" borderId="8" xfId="0" applyNumberForma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11" xfId="0" applyNumberFormat="1" applyFont="1" applyFill="1" applyBorder="1" applyAlignment="1">
      <alignment horizontal="center" vertical="center"/>
    </xf>
    <xf numFmtId="172" fontId="0" fillId="4" borderId="6" xfId="0" applyNumberFormat="1" applyFont="1" applyFill="1" applyBorder="1" applyAlignment="1">
      <alignment horizontal="center" vertical="center"/>
    </xf>
    <xf numFmtId="172" fontId="3" fillId="4" borderId="23" xfId="0" applyNumberFormat="1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41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172" fontId="3" fillId="4" borderId="45" xfId="0" applyNumberFormat="1" applyFont="1" applyFill="1" applyBorder="1" applyAlignment="1">
      <alignment horizontal="center" vertical="center"/>
    </xf>
    <xf numFmtId="172" fontId="0" fillId="4" borderId="43" xfId="0" applyNumberFormat="1" applyFont="1" applyFill="1" applyBorder="1" applyAlignment="1">
      <alignment horizontal="center" vertical="center"/>
    </xf>
    <xf numFmtId="172" fontId="0" fillId="3" borderId="10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G15"/>
  <sheetViews>
    <sheetView tabSelected="1" workbookViewId="0" topLeftCell="A1">
      <pane xSplit="1" topLeftCell="B1" activePane="topRight" state="frozen"/>
      <selection pane="topLeft" activeCell="A3" sqref="A3"/>
      <selection pane="topRight" activeCell="CX12" sqref="CX12"/>
    </sheetView>
  </sheetViews>
  <sheetFormatPr defaultColWidth="9.00390625" defaultRowHeight="12.75"/>
  <cols>
    <col min="1" max="1" width="17.375" style="1" customWidth="1"/>
    <col min="2" max="2" width="11.375" style="1" customWidth="1"/>
    <col min="3" max="3" width="11.125" style="1" customWidth="1"/>
    <col min="4" max="11" width="11.375" style="1" customWidth="1"/>
    <col min="12" max="12" width="15.00390625" style="1" customWidth="1"/>
    <col min="13" max="13" width="11.625" style="1" customWidth="1"/>
    <col min="14" max="15" width="14.25390625" style="1" customWidth="1"/>
    <col min="16" max="16" width="15.375" style="1" customWidth="1"/>
    <col min="17" max="27" width="14.25390625" style="1" customWidth="1"/>
    <col min="28" max="28" width="11.25390625" style="1" customWidth="1"/>
    <col min="29" max="29" width="12.625" style="1" customWidth="1"/>
    <col min="30" max="30" width="9.125" style="1" customWidth="1"/>
    <col min="31" max="31" width="10.875" style="1" customWidth="1"/>
    <col min="32" max="36" width="10.875" style="80" customWidth="1"/>
    <col min="37" max="38" width="10.875" style="1" customWidth="1"/>
    <col min="39" max="39" width="11.25390625" style="1" customWidth="1"/>
    <col min="40" max="43" width="11.75390625" style="1" customWidth="1"/>
    <col min="44" max="44" width="11.125" style="1" customWidth="1"/>
    <col min="45" max="45" width="15.25390625" style="1" bestFit="1" customWidth="1"/>
    <col min="46" max="54" width="11.75390625" style="1" customWidth="1"/>
    <col min="55" max="62" width="11.75390625" style="80" customWidth="1"/>
    <col min="63" max="63" width="11.75390625" style="1" customWidth="1"/>
    <col min="64" max="111" width="11.75390625" style="80" customWidth="1"/>
    <col min="112" max="16384" width="9.125" style="1" customWidth="1"/>
  </cols>
  <sheetData>
    <row r="2" spans="1:111" ht="27.75" customHeight="1">
      <c r="A2" s="235" t="s">
        <v>25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</row>
    <row r="3" spans="1:111" ht="28.5" customHeight="1" thickBot="1">
      <c r="A3" s="259" t="s">
        <v>28</v>
      </c>
      <c r="B3" s="260"/>
      <c r="C3" s="260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7"/>
      <c r="BD3" s="127"/>
      <c r="BE3" s="127"/>
      <c r="BF3" s="127"/>
      <c r="BG3" s="127"/>
      <c r="BH3" s="127"/>
      <c r="BI3" s="127"/>
      <c r="BJ3" s="127"/>
      <c r="BK3" s="126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</row>
    <row r="4" spans="1:111" ht="29.25" customHeight="1" thickTop="1">
      <c r="A4" s="236" t="s">
        <v>12</v>
      </c>
      <c r="B4" s="238">
        <v>2005</v>
      </c>
      <c r="C4" s="239"/>
      <c r="D4" s="240"/>
      <c r="E4" s="241">
        <v>2006</v>
      </c>
      <c r="F4" s="242"/>
      <c r="G4" s="242"/>
      <c r="H4" s="242"/>
      <c r="I4" s="242"/>
      <c r="J4" s="242"/>
      <c r="K4" s="242"/>
      <c r="L4" s="242"/>
      <c r="M4" s="243"/>
      <c r="N4" s="244">
        <v>2007</v>
      </c>
      <c r="O4" s="227"/>
      <c r="P4" s="227"/>
      <c r="Q4" s="227"/>
      <c r="R4" s="227"/>
      <c r="S4" s="227"/>
      <c r="T4" s="228"/>
      <c r="U4" s="245">
        <v>2008</v>
      </c>
      <c r="V4" s="246"/>
      <c r="W4" s="246"/>
      <c r="X4" s="246"/>
      <c r="Y4" s="247"/>
      <c r="Z4" s="248">
        <v>2009</v>
      </c>
      <c r="AA4" s="249"/>
      <c r="AB4" s="249"/>
      <c r="AC4" s="249"/>
      <c r="AD4" s="249"/>
      <c r="AE4" s="250"/>
      <c r="AF4" s="261">
        <v>2010</v>
      </c>
      <c r="AG4" s="262"/>
      <c r="AH4" s="262"/>
      <c r="AI4" s="262"/>
      <c r="AJ4" s="262"/>
      <c r="AK4" s="262"/>
      <c r="AL4" s="262"/>
      <c r="AM4" s="263"/>
      <c r="AN4" s="245">
        <v>2011</v>
      </c>
      <c r="AO4" s="246"/>
      <c r="AP4" s="246"/>
      <c r="AQ4" s="246"/>
      <c r="AR4" s="246"/>
      <c r="AS4" s="246"/>
      <c r="AT4" s="247"/>
      <c r="AU4" s="248">
        <v>2012</v>
      </c>
      <c r="AV4" s="249"/>
      <c r="AW4" s="249"/>
      <c r="AX4" s="249"/>
      <c r="AY4" s="249"/>
      <c r="AZ4" s="249"/>
      <c r="BA4" s="249"/>
      <c r="BB4" s="250"/>
      <c r="BC4" s="251">
        <v>2013</v>
      </c>
      <c r="BD4" s="252"/>
      <c r="BE4" s="252"/>
      <c r="BF4" s="252"/>
      <c r="BG4" s="252"/>
      <c r="BH4" s="252"/>
      <c r="BI4" s="252"/>
      <c r="BJ4" s="252"/>
      <c r="BK4" s="253"/>
      <c r="BL4" s="229">
        <v>2014</v>
      </c>
      <c r="BM4" s="230"/>
      <c r="BN4" s="230"/>
      <c r="BO4" s="230"/>
      <c r="BP4" s="230"/>
      <c r="BQ4" s="230"/>
      <c r="BR4" s="230"/>
      <c r="BS4" s="231"/>
      <c r="BT4" s="256">
        <v>2015</v>
      </c>
      <c r="BU4" s="257"/>
      <c r="BV4" s="257"/>
      <c r="BW4" s="257"/>
      <c r="BX4" s="257"/>
      <c r="BY4" s="257"/>
      <c r="BZ4" s="257"/>
      <c r="CA4" s="258"/>
      <c r="CB4" s="254">
        <v>2016</v>
      </c>
      <c r="CC4" s="255"/>
      <c r="CD4" s="229">
        <v>2017</v>
      </c>
      <c r="CE4" s="230"/>
      <c r="CF4" s="230"/>
      <c r="CG4" s="230"/>
      <c r="CH4" s="230"/>
      <c r="CI4" s="230"/>
      <c r="CJ4" s="230"/>
      <c r="CK4" s="230"/>
      <c r="CL4" s="231"/>
      <c r="CM4" s="267">
        <v>2018</v>
      </c>
      <c r="CN4" s="268"/>
      <c r="CO4" s="268"/>
      <c r="CP4" s="268"/>
      <c r="CQ4" s="268"/>
      <c r="CR4" s="268"/>
      <c r="CS4" s="268"/>
      <c r="CT4" s="268"/>
      <c r="CU4" s="269"/>
      <c r="CV4" s="232" t="s">
        <v>22</v>
      </c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4"/>
    </row>
    <row r="5" spans="1:111" ht="51.75" customHeight="1" thickBot="1">
      <c r="A5" s="237"/>
      <c r="B5" s="7" t="s">
        <v>13</v>
      </c>
      <c r="C5" s="8" t="s">
        <v>15</v>
      </c>
      <c r="D5" s="121" t="s">
        <v>14</v>
      </c>
      <c r="E5" s="21" t="s">
        <v>13</v>
      </c>
      <c r="F5" s="22" t="s">
        <v>15</v>
      </c>
      <c r="G5" s="22" t="s">
        <v>16</v>
      </c>
      <c r="H5" s="22" t="s">
        <v>17</v>
      </c>
      <c r="I5" s="22" t="s">
        <v>18</v>
      </c>
      <c r="J5" s="22" t="s">
        <v>19</v>
      </c>
      <c r="K5" s="23" t="s">
        <v>14</v>
      </c>
      <c r="L5" s="24" t="s">
        <v>11</v>
      </c>
      <c r="M5" s="25" t="s">
        <v>0</v>
      </c>
      <c r="N5" s="38" t="s">
        <v>13</v>
      </c>
      <c r="O5" s="39" t="s">
        <v>15</v>
      </c>
      <c r="P5" s="39" t="s">
        <v>16</v>
      </c>
      <c r="Q5" s="39" t="s">
        <v>17</v>
      </c>
      <c r="R5" s="39" t="s">
        <v>18</v>
      </c>
      <c r="S5" s="39" t="s">
        <v>19</v>
      </c>
      <c r="T5" s="40" t="s">
        <v>14</v>
      </c>
      <c r="U5" s="56" t="s">
        <v>13</v>
      </c>
      <c r="V5" s="57" t="s">
        <v>15</v>
      </c>
      <c r="W5" s="57" t="s">
        <v>20</v>
      </c>
      <c r="X5" s="57" t="s">
        <v>17</v>
      </c>
      <c r="Y5" s="197" t="s">
        <v>14</v>
      </c>
      <c r="Z5" s="70" t="s">
        <v>13</v>
      </c>
      <c r="AA5" s="71" t="s">
        <v>15</v>
      </c>
      <c r="AB5" s="71" t="s">
        <v>19</v>
      </c>
      <c r="AC5" s="71" t="s">
        <v>17</v>
      </c>
      <c r="AD5" s="71" t="s">
        <v>18</v>
      </c>
      <c r="AE5" s="198" t="s">
        <v>14</v>
      </c>
      <c r="AF5" s="95" t="s">
        <v>13</v>
      </c>
      <c r="AG5" s="96" t="s">
        <v>15</v>
      </c>
      <c r="AH5" s="96" t="s">
        <v>16</v>
      </c>
      <c r="AI5" s="96" t="s">
        <v>20</v>
      </c>
      <c r="AJ5" s="96" t="s">
        <v>19</v>
      </c>
      <c r="AK5" s="96" t="s">
        <v>17</v>
      </c>
      <c r="AL5" s="96" t="s">
        <v>18</v>
      </c>
      <c r="AM5" s="199" t="s">
        <v>14</v>
      </c>
      <c r="AN5" s="56" t="s">
        <v>13</v>
      </c>
      <c r="AO5" s="57" t="s">
        <v>15</v>
      </c>
      <c r="AP5" s="57" t="s">
        <v>20</v>
      </c>
      <c r="AQ5" s="57" t="s">
        <v>19</v>
      </c>
      <c r="AR5" s="57" t="s">
        <v>17</v>
      </c>
      <c r="AS5" s="57" t="s">
        <v>18</v>
      </c>
      <c r="AT5" s="197" t="s">
        <v>14</v>
      </c>
      <c r="AU5" s="70" t="s">
        <v>13</v>
      </c>
      <c r="AV5" s="71" t="s">
        <v>15</v>
      </c>
      <c r="AW5" s="71" t="s">
        <v>20</v>
      </c>
      <c r="AX5" s="71" t="s">
        <v>21</v>
      </c>
      <c r="AY5" s="71" t="s">
        <v>19</v>
      </c>
      <c r="AZ5" s="71" t="s">
        <v>17</v>
      </c>
      <c r="BA5" s="71" t="s">
        <v>18</v>
      </c>
      <c r="BB5" s="198" t="s">
        <v>14</v>
      </c>
      <c r="BC5" s="128" t="s">
        <v>13</v>
      </c>
      <c r="BD5" s="129" t="s">
        <v>15</v>
      </c>
      <c r="BE5" s="129" t="s">
        <v>20</v>
      </c>
      <c r="BF5" s="129" t="s">
        <v>21</v>
      </c>
      <c r="BG5" s="129" t="s">
        <v>19</v>
      </c>
      <c r="BH5" s="129" t="s">
        <v>24</v>
      </c>
      <c r="BI5" s="129" t="s">
        <v>17</v>
      </c>
      <c r="BJ5" s="129" t="s">
        <v>18</v>
      </c>
      <c r="BK5" s="200" t="s">
        <v>14</v>
      </c>
      <c r="BL5" s="144" t="s">
        <v>13</v>
      </c>
      <c r="BM5" s="145" t="s">
        <v>15</v>
      </c>
      <c r="BN5" s="145" t="s">
        <v>20</v>
      </c>
      <c r="BO5" s="145" t="s">
        <v>21</v>
      </c>
      <c r="BP5" s="145" t="s">
        <v>19</v>
      </c>
      <c r="BQ5" s="145" t="s">
        <v>17</v>
      </c>
      <c r="BR5" s="145" t="s">
        <v>18</v>
      </c>
      <c r="BS5" s="201" t="s">
        <v>14</v>
      </c>
      <c r="BT5" s="168" t="s">
        <v>13</v>
      </c>
      <c r="BU5" s="169" t="s">
        <v>15</v>
      </c>
      <c r="BV5" s="169" t="s">
        <v>20</v>
      </c>
      <c r="BW5" s="169" t="s">
        <v>21</v>
      </c>
      <c r="BX5" s="169" t="s">
        <v>19</v>
      </c>
      <c r="BY5" s="169" t="s">
        <v>17</v>
      </c>
      <c r="BZ5" s="169" t="s">
        <v>18</v>
      </c>
      <c r="CA5" s="202" t="s">
        <v>14</v>
      </c>
      <c r="CB5" s="175" t="s">
        <v>17</v>
      </c>
      <c r="CC5" s="203" t="s">
        <v>14</v>
      </c>
      <c r="CD5" s="144" t="s">
        <v>13</v>
      </c>
      <c r="CE5" s="145" t="s">
        <v>15</v>
      </c>
      <c r="CF5" s="145" t="s">
        <v>20</v>
      </c>
      <c r="CG5" s="145" t="s">
        <v>16</v>
      </c>
      <c r="CH5" s="145" t="s">
        <v>21</v>
      </c>
      <c r="CI5" s="145" t="s">
        <v>19</v>
      </c>
      <c r="CJ5" s="145" t="s">
        <v>17</v>
      </c>
      <c r="CK5" s="145" t="s">
        <v>18</v>
      </c>
      <c r="CL5" s="201" t="s">
        <v>14</v>
      </c>
      <c r="CM5" s="38" t="s">
        <v>13</v>
      </c>
      <c r="CN5" s="39" t="s">
        <v>15</v>
      </c>
      <c r="CO5" s="39" t="s">
        <v>20</v>
      </c>
      <c r="CP5" s="39" t="s">
        <v>19</v>
      </c>
      <c r="CQ5" s="39" t="s">
        <v>27</v>
      </c>
      <c r="CR5" s="39" t="s">
        <v>26</v>
      </c>
      <c r="CS5" s="39" t="s">
        <v>17</v>
      </c>
      <c r="CT5" s="39" t="s">
        <v>18</v>
      </c>
      <c r="CU5" s="40" t="s">
        <v>14</v>
      </c>
      <c r="CV5" s="21" t="s">
        <v>13</v>
      </c>
      <c r="CW5" s="22" t="s">
        <v>15</v>
      </c>
      <c r="CX5" s="22" t="s">
        <v>20</v>
      </c>
      <c r="CY5" s="22" t="s">
        <v>16</v>
      </c>
      <c r="CZ5" s="22" t="s">
        <v>21</v>
      </c>
      <c r="DA5" s="22" t="s">
        <v>27</v>
      </c>
      <c r="DB5" s="22" t="s">
        <v>19</v>
      </c>
      <c r="DC5" s="22" t="s">
        <v>26</v>
      </c>
      <c r="DD5" s="22" t="s">
        <v>17</v>
      </c>
      <c r="DE5" s="22" t="s">
        <v>18</v>
      </c>
      <c r="DF5" s="23" t="s">
        <v>14</v>
      </c>
      <c r="DG5" s="125" t="s">
        <v>23</v>
      </c>
    </row>
    <row r="6" spans="1:111" ht="30" customHeight="1" thickTop="1">
      <c r="A6" s="3" t="s">
        <v>1</v>
      </c>
      <c r="B6" s="9">
        <v>23</v>
      </c>
      <c r="C6" s="10">
        <v>5</v>
      </c>
      <c r="D6" s="11">
        <v>1</v>
      </c>
      <c r="E6" s="26">
        <v>34</v>
      </c>
      <c r="F6" s="27">
        <v>5</v>
      </c>
      <c r="G6" s="27"/>
      <c r="H6" s="27">
        <v>6.2</v>
      </c>
      <c r="I6" s="27">
        <v>54.8</v>
      </c>
      <c r="J6" s="27"/>
      <c r="K6" s="27">
        <v>51</v>
      </c>
      <c r="L6" s="27"/>
      <c r="M6" s="28"/>
      <c r="N6" s="41">
        <v>28.9</v>
      </c>
      <c r="O6" s="42">
        <v>25</v>
      </c>
      <c r="P6" s="42"/>
      <c r="Q6" s="42">
        <v>10.6</v>
      </c>
      <c r="R6" s="43">
        <v>24.2</v>
      </c>
      <c r="S6" s="42"/>
      <c r="T6" s="44">
        <v>53</v>
      </c>
      <c r="U6" s="58">
        <v>14.8</v>
      </c>
      <c r="V6" s="59">
        <v>8</v>
      </c>
      <c r="W6" s="59"/>
      <c r="X6" s="59"/>
      <c r="Y6" s="60">
        <v>12</v>
      </c>
      <c r="Z6" s="72">
        <v>6</v>
      </c>
      <c r="AA6" s="73">
        <v>8</v>
      </c>
      <c r="AB6" s="73"/>
      <c r="AC6" s="73"/>
      <c r="AD6" s="74">
        <v>8</v>
      </c>
      <c r="AE6" s="75">
        <v>84</v>
      </c>
      <c r="AF6" s="86">
        <v>35.57</v>
      </c>
      <c r="AG6" s="87">
        <v>11</v>
      </c>
      <c r="AH6" s="87"/>
      <c r="AI6" s="87">
        <v>127.5</v>
      </c>
      <c r="AJ6" s="87">
        <v>1.314</v>
      </c>
      <c r="AK6" s="87">
        <v>4</v>
      </c>
      <c r="AL6" s="87">
        <v>34.3</v>
      </c>
      <c r="AM6" s="88">
        <v>21</v>
      </c>
      <c r="AN6" s="97"/>
      <c r="AO6" s="62">
        <v>8</v>
      </c>
      <c r="AP6" s="62">
        <v>47</v>
      </c>
      <c r="AQ6" s="101">
        <v>0.05</v>
      </c>
      <c r="AR6" s="62"/>
      <c r="AS6" s="62"/>
      <c r="AT6" s="98">
        <v>91</v>
      </c>
      <c r="AU6" s="103"/>
      <c r="AV6" s="104"/>
      <c r="AW6" s="104"/>
      <c r="AX6" s="104"/>
      <c r="AY6" s="104"/>
      <c r="AZ6" s="104">
        <v>4</v>
      </c>
      <c r="BA6" s="104"/>
      <c r="BB6" s="105">
        <v>35</v>
      </c>
      <c r="BC6" s="130">
        <v>50</v>
      </c>
      <c r="BD6" s="131">
        <v>1</v>
      </c>
      <c r="BE6" s="131">
        <v>156</v>
      </c>
      <c r="BF6" s="131"/>
      <c r="BG6" s="131"/>
      <c r="BH6" s="131"/>
      <c r="BI6" s="131"/>
      <c r="BJ6" s="131"/>
      <c r="BK6" s="132">
        <v>86</v>
      </c>
      <c r="BL6" s="149">
        <v>56</v>
      </c>
      <c r="BM6" s="150"/>
      <c r="BN6" s="150"/>
      <c r="BO6" s="150"/>
      <c r="BP6" s="158">
        <v>0.12</v>
      </c>
      <c r="BQ6" s="150">
        <v>6.9</v>
      </c>
      <c r="BR6" s="150"/>
      <c r="BS6" s="151">
        <v>55</v>
      </c>
      <c r="BT6" s="165">
        <v>130</v>
      </c>
      <c r="BU6" s="166"/>
      <c r="BV6" s="166"/>
      <c r="BW6" s="166"/>
      <c r="BX6" s="166">
        <v>1.105</v>
      </c>
      <c r="BY6" s="166"/>
      <c r="BZ6" s="166"/>
      <c r="CA6" s="167">
        <v>91</v>
      </c>
      <c r="CB6" s="182">
        <v>19.75</v>
      </c>
      <c r="CC6" s="176"/>
      <c r="CD6" s="196">
        <v>16.1</v>
      </c>
      <c r="CE6" s="187"/>
      <c r="CF6" s="187"/>
      <c r="CG6" s="187"/>
      <c r="CH6" s="209"/>
      <c r="CI6" s="188">
        <v>1.15</v>
      </c>
      <c r="CJ6" s="188">
        <v>19</v>
      </c>
      <c r="CK6" s="188">
        <v>8.5</v>
      </c>
      <c r="CL6" s="189">
        <v>60</v>
      </c>
      <c r="CM6" s="264"/>
      <c r="CN6" s="217"/>
      <c r="CO6" s="217"/>
      <c r="CP6" s="223"/>
      <c r="CQ6" s="223"/>
      <c r="CR6" s="223">
        <v>23.47</v>
      </c>
      <c r="CS6" s="223">
        <v>3.2</v>
      </c>
      <c r="CT6" s="223"/>
      <c r="CU6" s="218">
        <v>9</v>
      </c>
      <c r="CV6" s="214">
        <f>B6+E6+N6+U6+Z6+AF6+AN6+AU6+BC6+BL6+BT6+CD6</f>
        <v>394.37</v>
      </c>
      <c r="CW6" s="27">
        <f>C6+F6+O6+V6+AA6+AG6+AO6+AV6+BD6+BM6+CE6+BU6+CN6</f>
        <v>71</v>
      </c>
      <c r="CX6" s="27">
        <f>W6+AI6+AP6+AW6+BE6+BN6+CF6+BV6+CO6</f>
        <v>330.5</v>
      </c>
      <c r="CY6" s="27">
        <f>G6+P6+AH6+BH6+CG6</f>
        <v>0</v>
      </c>
      <c r="CZ6" s="215">
        <f>AX6+BF6+BO6+CH6</f>
        <v>0</v>
      </c>
      <c r="DA6" s="216"/>
      <c r="DB6" s="216">
        <f>J6+S6+AB6+AJ6+AQ6+AY6+BG6+BP6+BX6+CI6+CP6</f>
        <v>3.739</v>
      </c>
      <c r="DC6" s="216">
        <f>CR6</f>
        <v>23.47</v>
      </c>
      <c r="DD6" s="216">
        <f>H6+Q6+X6+AC6+AK6+AR6+AZ6+BI6+BQ6+CB6+CJ6+CS6</f>
        <v>73.65</v>
      </c>
      <c r="DE6" s="216">
        <f>I6+R6+AD6+AL6+AS6+BA6+BJ6+BR6+CK6+CT6</f>
        <v>129.8</v>
      </c>
      <c r="DF6" s="27">
        <f>D6+K6+T6+Y6+AE6+AM6+AT6+BB6+BK6+BS6+CA6+CL6+CC6+CU6</f>
        <v>649</v>
      </c>
      <c r="DG6" s="190">
        <f>L6</f>
        <v>0</v>
      </c>
    </row>
    <row r="7" spans="1:111" ht="30" customHeight="1">
      <c r="A7" s="4" t="s">
        <v>2</v>
      </c>
      <c r="B7" s="12">
        <v>8</v>
      </c>
      <c r="C7" s="13">
        <v>2</v>
      </c>
      <c r="D7" s="14">
        <v>1</v>
      </c>
      <c r="E7" s="29">
        <v>67</v>
      </c>
      <c r="F7" s="30">
        <v>124</v>
      </c>
      <c r="G7" s="30">
        <v>3</v>
      </c>
      <c r="H7" s="30">
        <v>9</v>
      </c>
      <c r="I7" s="30">
        <v>21</v>
      </c>
      <c r="J7" s="30"/>
      <c r="K7" s="30">
        <v>19</v>
      </c>
      <c r="L7" s="30"/>
      <c r="M7" s="31"/>
      <c r="N7" s="45">
        <v>74</v>
      </c>
      <c r="O7" s="46">
        <v>139</v>
      </c>
      <c r="P7" s="46"/>
      <c r="Q7" s="46">
        <v>19.3</v>
      </c>
      <c r="R7" s="47">
        <v>5.5</v>
      </c>
      <c r="S7" s="46">
        <v>1.2</v>
      </c>
      <c r="T7" s="48">
        <v>46</v>
      </c>
      <c r="U7" s="61">
        <v>58.55</v>
      </c>
      <c r="V7" s="62"/>
      <c r="W7" s="62"/>
      <c r="X7" s="62">
        <v>28.4</v>
      </c>
      <c r="Y7" s="63">
        <v>15</v>
      </c>
      <c r="Z7" s="76">
        <v>54.6</v>
      </c>
      <c r="AA7" s="77">
        <v>2</v>
      </c>
      <c r="AB7" s="77">
        <v>1.894</v>
      </c>
      <c r="AC7" s="77">
        <v>10.472</v>
      </c>
      <c r="AD7" s="78"/>
      <c r="AE7" s="79">
        <v>24</v>
      </c>
      <c r="AF7" s="86">
        <v>37.2</v>
      </c>
      <c r="AG7" s="87">
        <v>20</v>
      </c>
      <c r="AH7" s="87">
        <v>1</v>
      </c>
      <c r="AI7" s="87">
        <v>89.5</v>
      </c>
      <c r="AJ7" s="87">
        <v>5.8</v>
      </c>
      <c r="AK7" s="87">
        <v>1.5</v>
      </c>
      <c r="AL7" s="87">
        <v>7</v>
      </c>
      <c r="AM7" s="88">
        <v>22</v>
      </c>
      <c r="AN7" s="97">
        <v>76.98</v>
      </c>
      <c r="AO7" s="62">
        <v>5</v>
      </c>
      <c r="AP7" s="62">
        <v>121.1</v>
      </c>
      <c r="AQ7" s="62"/>
      <c r="AR7" s="62">
        <v>1.5</v>
      </c>
      <c r="AS7" s="62"/>
      <c r="AT7" s="98">
        <v>6</v>
      </c>
      <c r="AU7" s="106">
        <v>57.8</v>
      </c>
      <c r="AV7" s="78">
        <v>2</v>
      </c>
      <c r="AW7" s="78">
        <v>145.5</v>
      </c>
      <c r="AX7" s="78"/>
      <c r="AY7" s="78"/>
      <c r="AZ7" s="78"/>
      <c r="BA7" s="78"/>
      <c r="BB7" s="107">
        <v>8</v>
      </c>
      <c r="BC7" s="133">
        <v>127.4</v>
      </c>
      <c r="BD7" s="134">
        <v>12</v>
      </c>
      <c r="BE7" s="134">
        <v>157</v>
      </c>
      <c r="BF7" s="134"/>
      <c r="BG7" s="134"/>
      <c r="BH7" s="134">
        <v>1</v>
      </c>
      <c r="BI7" s="134"/>
      <c r="BJ7" s="134"/>
      <c r="BK7" s="135">
        <v>6</v>
      </c>
      <c r="BL7" s="146">
        <v>53.1</v>
      </c>
      <c r="BM7" s="147">
        <v>1</v>
      </c>
      <c r="BN7" s="147">
        <v>42</v>
      </c>
      <c r="BO7" s="147"/>
      <c r="BP7" s="147"/>
      <c r="BQ7" s="147"/>
      <c r="BR7" s="147">
        <v>22.2</v>
      </c>
      <c r="BS7" s="148">
        <v>5</v>
      </c>
      <c r="BT7" s="162"/>
      <c r="BU7" s="163">
        <v>1</v>
      </c>
      <c r="BV7" s="163"/>
      <c r="BW7" s="163"/>
      <c r="BX7" s="163"/>
      <c r="BY7" s="163">
        <v>17.7</v>
      </c>
      <c r="BZ7" s="163">
        <v>8.7</v>
      </c>
      <c r="CA7" s="164">
        <v>3</v>
      </c>
      <c r="CB7" s="183">
        <v>20.6</v>
      </c>
      <c r="CC7" s="177"/>
      <c r="CD7" s="179"/>
      <c r="CE7" s="180">
        <v>2</v>
      </c>
      <c r="CF7" s="180"/>
      <c r="CG7" s="180">
        <v>1</v>
      </c>
      <c r="CH7" s="210">
        <v>3080</v>
      </c>
      <c r="CI7" s="186"/>
      <c r="CJ7" s="186">
        <v>35</v>
      </c>
      <c r="CK7" s="186"/>
      <c r="CL7" s="181"/>
      <c r="CM7" s="265"/>
      <c r="CN7" s="219">
        <v>2</v>
      </c>
      <c r="CO7" s="219">
        <v>195</v>
      </c>
      <c r="CP7" s="224"/>
      <c r="CQ7" s="224">
        <v>1</v>
      </c>
      <c r="CR7" s="224"/>
      <c r="CS7" s="224">
        <v>17.4</v>
      </c>
      <c r="CT7" s="224"/>
      <c r="CU7" s="220">
        <v>18</v>
      </c>
      <c r="CV7" s="29">
        <f aca="true" t="shared" si="0" ref="CV7:CV13">B7+E7+N7+U7+Z7+AF7+AN7+AU7+BC7+BL7+BT7+CD7</f>
        <v>614.6300000000001</v>
      </c>
      <c r="CW7" s="27">
        <f aca="true" t="shared" si="1" ref="CW7:CW14">C7+F7+O7+V7+AA7+AG7+AO7+AV7+BD7+BM7+CE7+BU7+CN7</f>
        <v>312</v>
      </c>
      <c r="CX7" s="27">
        <f aca="true" t="shared" si="2" ref="CX7:CX14">W7+AI7+AP7+AW7+BE7+BN7+CF7+BV7+CO7</f>
        <v>750.1</v>
      </c>
      <c r="CY7" s="30">
        <f aca="true" t="shared" si="3" ref="CY7:CY14">G7+P7+AH7+BH7+CG7</f>
        <v>6</v>
      </c>
      <c r="CZ7" s="212">
        <f aca="true" t="shared" si="4" ref="CZ7:CZ14">AX7+BF7+BO7+CH7</f>
        <v>3080</v>
      </c>
      <c r="DA7" s="118">
        <f>CQ7</f>
        <v>1</v>
      </c>
      <c r="DB7" s="118">
        <f aca="true" t="shared" si="5" ref="DB7:DB14">J7+S7+AB7+AJ7+AQ7+AY7+BG7+BP7+BX7+CI7+CP7</f>
        <v>8.894</v>
      </c>
      <c r="DC7" s="216">
        <f>CR7</f>
        <v>0</v>
      </c>
      <c r="DD7" s="216">
        <f aca="true" t="shared" si="6" ref="DD7:DD14">H7+Q7+X7+AC7+AK7+AR7+AZ7+BI7+BQ7+CB7+CJ7+CS7</f>
        <v>143.172</v>
      </c>
      <c r="DE7" s="216">
        <f aca="true" t="shared" si="7" ref="DE7:DE14">I7+R7+AD7+AL7+AS7+BA7+BJ7+BR7+CK7+CT7</f>
        <v>55.7</v>
      </c>
      <c r="DF7" s="27">
        <f aca="true" t="shared" si="8" ref="DF7:DF14">D7+K7+T7+Y7+AE7+AM7+AT7+BB7+BK7+BS7+CA7+CL7+CC7+CU7</f>
        <v>173</v>
      </c>
      <c r="DG7" s="122">
        <f aca="true" t="shared" si="9" ref="DG7:DG14">L7</f>
        <v>0</v>
      </c>
    </row>
    <row r="8" spans="1:111" ht="30" customHeight="1">
      <c r="A8" s="4" t="s">
        <v>3</v>
      </c>
      <c r="B8" s="12">
        <v>5</v>
      </c>
      <c r="C8" s="13">
        <v>3</v>
      </c>
      <c r="D8" s="14">
        <v>1</v>
      </c>
      <c r="E8" s="29">
        <v>59.6</v>
      </c>
      <c r="F8" s="30">
        <v>42</v>
      </c>
      <c r="G8" s="30"/>
      <c r="H8" s="30">
        <v>11.5</v>
      </c>
      <c r="I8" s="30">
        <v>40.53</v>
      </c>
      <c r="J8" s="30"/>
      <c r="K8" s="30">
        <v>17</v>
      </c>
      <c r="L8" s="30">
        <v>2</v>
      </c>
      <c r="M8" s="31"/>
      <c r="N8" s="45">
        <v>35.3</v>
      </c>
      <c r="O8" s="46">
        <v>80</v>
      </c>
      <c r="P8" s="46"/>
      <c r="Q8" s="46">
        <v>21.87</v>
      </c>
      <c r="R8" s="47">
        <v>16.5</v>
      </c>
      <c r="S8" s="46"/>
      <c r="T8" s="48">
        <v>31</v>
      </c>
      <c r="U8" s="61"/>
      <c r="V8" s="62">
        <v>14</v>
      </c>
      <c r="W8" s="62"/>
      <c r="X8" s="62"/>
      <c r="Y8" s="63">
        <v>12</v>
      </c>
      <c r="Z8" s="76">
        <v>8.8</v>
      </c>
      <c r="AA8" s="77">
        <v>76</v>
      </c>
      <c r="AB8" s="77"/>
      <c r="AC8" s="77"/>
      <c r="AD8" s="78"/>
      <c r="AE8" s="79">
        <v>53</v>
      </c>
      <c r="AF8" s="86">
        <v>42.1</v>
      </c>
      <c r="AG8" s="87">
        <v>63</v>
      </c>
      <c r="AH8" s="87"/>
      <c r="AI8" s="87"/>
      <c r="AJ8" s="87"/>
      <c r="AK8" s="87">
        <v>5.7</v>
      </c>
      <c r="AL8" s="87">
        <v>20.8</v>
      </c>
      <c r="AM8" s="88">
        <v>37</v>
      </c>
      <c r="AN8" s="97"/>
      <c r="AO8" s="62">
        <v>4</v>
      </c>
      <c r="AP8" s="62">
        <v>20</v>
      </c>
      <c r="AQ8" s="62"/>
      <c r="AR8" s="62">
        <v>15.7</v>
      </c>
      <c r="AS8" s="62">
        <v>19.55</v>
      </c>
      <c r="AT8" s="98">
        <v>23</v>
      </c>
      <c r="AU8" s="106">
        <v>30.8</v>
      </c>
      <c r="AV8" s="78">
        <v>4</v>
      </c>
      <c r="AW8" s="78"/>
      <c r="AX8" s="78"/>
      <c r="AY8" s="78"/>
      <c r="AZ8" s="78"/>
      <c r="BA8" s="78"/>
      <c r="BB8" s="107">
        <v>21</v>
      </c>
      <c r="BC8" s="133"/>
      <c r="BD8" s="134">
        <v>16</v>
      </c>
      <c r="BE8" s="134">
        <v>230</v>
      </c>
      <c r="BF8" s="134">
        <v>8000</v>
      </c>
      <c r="BG8" s="134"/>
      <c r="BH8" s="134"/>
      <c r="BI8" s="134">
        <v>4.3</v>
      </c>
      <c r="BJ8" s="134">
        <v>12.7</v>
      </c>
      <c r="BK8" s="135">
        <v>42</v>
      </c>
      <c r="BL8" s="146">
        <v>16</v>
      </c>
      <c r="BM8" s="147">
        <v>35</v>
      </c>
      <c r="BN8" s="147"/>
      <c r="BO8" s="147">
        <v>6750</v>
      </c>
      <c r="BP8" s="147"/>
      <c r="BQ8" s="147">
        <v>12.2</v>
      </c>
      <c r="BR8" s="147"/>
      <c r="BS8" s="148">
        <v>12</v>
      </c>
      <c r="BT8" s="162"/>
      <c r="BU8" s="163"/>
      <c r="BV8" s="163"/>
      <c r="BW8" s="163"/>
      <c r="BX8" s="163"/>
      <c r="BY8" s="163">
        <v>9</v>
      </c>
      <c r="BZ8" s="163">
        <v>10</v>
      </c>
      <c r="CA8" s="164">
        <v>27</v>
      </c>
      <c r="CB8" s="183">
        <v>22.1</v>
      </c>
      <c r="CC8" s="177"/>
      <c r="CD8" s="179"/>
      <c r="CE8" s="180"/>
      <c r="CF8" s="180"/>
      <c r="CG8" s="180"/>
      <c r="CH8" s="210">
        <v>3800</v>
      </c>
      <c r="CI8" s="180"/>
      <c r="CJ8" s="186">
        <v>42</v>
      </c>
      <c r="CK8" s="186">
        <v>1.4</v>
      </c>
      <c r="CL8" s="181">
        <v>6</v>
      </c>
      <c r="CM8" s="265"/>
      <c r="CN8" s="219"/>
      <c r="CO8" s="219"/>
      <c r="CP8" s="224"/>
      <c r="CQ8" s="224"/>
      <c r="CR8" s="224">
        <v>5.5</v>
      </c>
      <c r="CS8" s="224">
        <v>25</v>
      </c>
      <c r="CT8" s="224"/>
      <c r="CU8" s="220">
        <v>14</v>
      </c>
      <c r="CV8" s="29">
        <f t="shared" si="0"/>
        <v>197.6</v>
      </c>
      <c r="CW8" s="27">
        <f t="shared" si="1"/>
        <v>337</v>
      </c>
      <c r="CX8" s="27">
        <f t="shared" si="2"/>
        <v>250</v>
      </c>
      <c r="CY8" s="30">
        <f t="shared" si="3"/>
        <v>0</v>
      </c>
      <c r="CZ8" s="212">
        <f t="shared" si="4"/>
        <v>18550</v>
      </c>
      <c r="DA8" s="118"/>
      <c r="DB8" s="118">
        <f t="shared" si="5"/>
        <v>0</v>
      </c>
      <c r="DC8" s="216">
        <f aca="true" t="shared" si="10" ref="DC8:DC14">CR8</f>
        <v>5.5</v>
      </c>
      <c r="DD8" s="216">
        <f t="shared" si="6"/>
        <v>160.37</v>
      </c>
      <c r="DE8" s="216">
        <f t="shared" si="7"/>
        <v>111.48</v>
      </c>
      <c r="DF8" s="27">
        <f t="shared" si="8"/>
        <v>296</v>
      </c>
      <c r="DG8" s="122">
        <f t="shared" si="9"/>
        <v>2</v>
      </c>
    </row>
    <row r="9" spans="1:111" ht="30" customHeight="1">
      <c r="A9" s="4" t="s">
        <v>4</v>
      </c>
      <c r="B9" s="12">
        <v>23</v>
      </c>
      <c r="C9" s="13"/>
      <c r="D9" s="14"/>
      <c r="E9" s="29">
        <v>59.2</v>
      </c>
      <c r="F9" s="30">
        <v>14</v>
      </c>
      <c r="G9" s="30">
        <v>1</v>
      </c>
      <c r="H9" s="30"/>
      <c r="I9" s="30">
        <v>21.1</v>
      </c>
      <c r="J9" s="30"/>
      <c r="K9" s="30">
        <v>5</v>
      </c>
      <c r="L9" s="30"/>
      <c r="M9" s="31"/>
      <c r="N9" s="45">
        <v>20.3</v>
      </c>
      <c r="O9" s="46">
        <v>48</v>
      </c>
      <c r="P9" s="46">
        <v>1</v>
      </c>
      <c r="Q9" s="46"/>
      <c r="R9" s="47"/>
      <c r="S9" s="46"/>
      <c r="T9" s="48">
        <v>14</v>
      </c>
      <c r="U9" s="61">
        <v>20.7</v>
      </c>
      <c r="V9" s="62"/>
      <c r="W9" s="62"/>
      <c r="X9" s="62"/>
      <c r="Y9" s="63">
        <v>4</v>
      </c>
      <c r="Z9" s="76">
        <v>11.5</v>
      </c>
      <c r="AA9" s="77">
        <v>85</v>
      </c>
      <c r="AB9" s="77"/>
      <c r="AC9" s="77"/>
      <c r="AD9" s="78"/>
      <c r="AE9" s="79">
        <v>9</v>
      </c>
      <c r="AF9" s="86">
        <v>21.7</v>
      </c>
      <c r="AG9" s="87">
        <v>113</v>
      </c>
      <c r="AH9" s="87"/>
      <c r="AI9" s="87"/>
      <c r="AJ9" s="87"/>
      <c r="AK9" s="87"/>
      <c r="AL9" s="87"/>
      <c r="AM9" s="88">
        <v>10</v>
      </c>
      <c r="AN9" s="97"/>
      <c r="AO9" s="62"/>
      <c r="AP9" s="62"/>
      <c r="AQ9" s="62"/>
      <c r="AR9" s="62">
        <v>12.5</v>
      </c>
      <c r="AS9" s="62"/>
      <c r="AT9" s="98">
        <v>2</v>
      </c>
      <c r="AU9" s="106"/>
      <c r="AV9" s="78">
        <v>6</v>
      </c>
      <c r="AW9" s="78"/>
      <c r="AX9" s="78"/>
      <c r="AY9" s="78"/>
      <c r="AZ9" s="78"/>
      <c r="BA9" s="78"/>
      <c r="BB9" s="107">
        <v>9</v>
      </c>
      <c r="BC9" s="133"/>
      <c r="BD9" s="134">
        <v>19</v>
      </c>
      <c r="BE9" s="134"/>
      <c r="BF9" s="134"/>
      <c r="BG9" s="134"/>
      <c r="BH9" s="134"/>
      <c r="BI9" s="134"/>
      <c r="BJ9" s="134"/>
      <c r="BK9" s="135">
        <v>14</v>
      </c>
      <c r="BL9" s="146"/>
      <c r="BM9" s="147"/>
      <c r="BN9" s="147">
        <v>67</v>
      </c>
      <c r="BO9" s="147"/>
      <c r="BP9" s="147"/>
      <c r="BQ9" s="147">
        <v>5</v>
      </c>
      <c r="BR9" s="147"/>
      <c r="BS9" s="148"/>
      <c r="BT9" s="162"/>
      <c r="BU9" s="163">
        <v>7</v>
      </c>
      <c r="BV9" s="163">
        <v>69</v>
      </c>
      <c r="BW9" s="163"/>
      <c r="BX9" s="163"/>
      <c r="BY9" s="163"/>
      <c r="BZ9" s="163"/>
      <c r="CA9" s="164">
        <v>3</v>
      </c>
      <c r="CB9" s="183">
        <v>7.4</v>
      </c>
      <c r="CC9" s="177">
        <v>3</v>
      </c>
      <c r="CD9" s="179"/>
      <c r="CE9" s="180"/>
      <c r="CF9" s="180"/>
      <c r="CG9" s="180"/>
      <c r="CH9" s="210"/>
      <c r="CI9" s="180"/>
      <c r="CJ9" s="186">
        <v>17.55</v>
      </c>
      <c r="CK9" s="186"/>
      <c r="CL9" s="181">
        <v>3</v>
      </c>
      <c r="CM9" s="265"/>
      <c r="CN9" s="219"/>
      <c r="CO9" s="219"/>
      <c r="CP9" s="224"/>
      <c r="CQ9" s="224"/>
      <c r="CR9" s="224">
        <v>2.2</v>
      </c>
      <c r="CS9" s="224">
        <v>8.3</v>
      </c>
      <c r="CT9" s="224"/>
      <c r="CU9" s="220">
        <v>17</v>
      </c>
      <c r="CV9" s="29">
        <f t="shared" si="0"/>
        <v>156.39999999999998</v>
      </c>
      <c r="CW9" s="27">
        <f t="shared" si="1"/>
        <v>292</v>
      </c>
      <c r="CX9" s="27">
        <f t="shared" si="2"/>
        <v>136</v>
      </c>
      <c r="CY9" s="30">
        <f t="shared" si="3"/>
        <v>2</v>
      </c>
      <c r="CZ9" s="212">
        <f t="shared" si="4"/>
        <v>0</v>
      </c>
      <c r="DA9" s="118"/>
      <c r="DB9" s="118">
        <f t="shared" si="5"/>
        <v>0</v>
      </c>
      <c r="DC9" s="216">
        <f t="shared" si="10"/>
        <v>2.2</v>
      </c>
      <c r="DD9" s="216">
        <f t="shared" si="6"/>
        <v>50.75</v>
      </c>
      <c r="DE9" s="216">
        <f t="shared" si="7"/>
        <v>21.1</v>
      </c>
      <c r="DF9" s="27">
        <f t="shared" si="8"/>
        <v>93</v>
      </c>
      <c r="DG9" s="122">
        <f t="shared" si="9"/>
        <v>0</v>
      </c>
    </row>
    <row r="10" spans="1:111" ht="30" customHeight="1">
      <c r="A10" s="4" t="s">
        <v>5</v>
      </c>
      <c r="B10" s="12">
        <v>18</v>
      </c>
      <c r="C10" s="13">
        <v>2</v>
      </c>
      <c r="D10" s="14">
        <v>5</v>
      </c>
      <c r="E10" s="29">
        <v>39.4</v>
      </c>
      <c r="F10" s="30">
        <v>45</v>
      </c>
      <c r="G10" s="30">
        <v>3</v>
      </c>
      <c r="H10" s="30"/>
      <c r="I10" s="30">
        <v>14</v>
      </c>
      <c r="J10" s="30">
        <v>0.183</v>
      </c>
      <c r="K10" s="30">
        <v>19</v>
      </c>
      <c r="L10" s="30">
        <v>2</v>
      </c>
      <c r="M10" s="31">
        <v>1</v>
      </c>
      <c r="N10" s="45">
        <v>49.65</v>
      </c>
      <c r="O10" s="46">
        <v>273</v>
      </c>
      <c r="P10" s="46"/>
      <c r="Q10" s="46">
        <v>9.5</v>
      </c>
      <c r="R10" s="47"/>
      <c r="S10" s="46">
        <v>0.5</v>
      </c>
      <c r="T10" s="48">
        <v>33</v>
      </c>
      <c r="U10" s="61">
        <v>21.1</v>
      </c>
      <c r="V10" s="62">
        <v>13</v>
      </c>
      <c r="W10" s="62"/>
      <c r="X10" s="62"/>
      <c r="Y10" s="63">
        <v>16</v>
      </c>
      <c r="Z10" s="76">
        <v>35.45</v>
      </c>
      <c r="AA10" s="77">
        <v>4</v>
      </c>
      <c r="AB10" s="77"/>
      <c r="AC10" s="77"/>
      <c r="AD10" s="78"/>
      <c r="AE10" s="79">
        <v>15</v>
      </c>
      <c r="AF10" s="86">
        <v>40</v>
      </c>
      <c r="AG10" s="87">
        <v>25</v>
      </c>
      <c r="AH10" s="87"/>
      <c r="AI10" s="87"/>
      <c r="AJ10" s="87"/>
      <c r="AK10" s="87">
        <v>24.3</v>
      </c>
      <c r="AL10" s="87">
        <v>2</v>
      </c>
      <c r="AM10" s="88">
        <v>20</v>
      </c>
      <c r="AN10" s="97"/>
      <c r="AO10" s="62">
        <v>4</v>
      </c>
      <c r="AP10" s="62">
        <v>57</v>
      </c>
      <c r="AQ10" s="62"/>
      <c r="AR10" s="62">
        <v>19.1</v>
      </c>
      <c r="AS10" s="62">
        <v>9</v>
      </c>
      <c r="AT10" s="98">
        <v>11</v>
      </c>
      <c r="AU10" s="106"/>
      <c r="AV10" s="78"/>
      <c r="AW10" s="78"/>
      <c r="AX10" s="78">
        <v>12423</v>
      </c>
      <c r="AY10" s="78"/>
      <c r="AZ10" s="78"/>
      <c r="BA10" s="114">
        <v>7.85</v>
      </c>
      <c r="BB10" s="107">
        <v>9</v>
      </c>
      <c r="BC10" s="133">
        <v>5</v>
      </c>
      <c r="BD10" s="134"/>
      <c r="BE10" s="134"/>
      <c r="BF10" s="134">
        <v>19270</v>
      </c>
      <c r="BG10" s="134"/>
      <c r="BH10" s="134"/>
      <c r="BI10" s="134">
        <v>10.4</v>
      </c>
      <c r="BJ10" s="134"/>
      <c r="BK10" s="135">
        <v>15</v>
      </c>
      <c r="BL10" s="146"/>
      <c r="BM10" s="147">
        <v>4</v>
      </c>
      <c r="BN10" s="147"/>
      <c r="BO10" s="147"/>
      <c r="BP10" s="147"/>
      <c r="BQ10" s="147">
        <v>3</v>
      </c>
      <c r="BR10" s="147">
        <v>19.5</v>
      </c>
      <c r="BS10" s="148">
        <v>4</v>
      </c>
      <c r="BT10" s="162"/>
      <c r="BU10" s="163">
        <v>2</v>
      </c>
      <c r="BV10" s="163"/>
      <c r="BW10" s="163"/>
      <c r="BX10" s="163"/>
      <c r="BY10" s="163">
        <v>5.8</v>
      </c>
      <c r="BZ10" s="163">
        <v>4.5</v>
      </c>
      <c r="CA10" s="164">
        <v>14</v>
      </c>
      <c r="CB10" s="183">
        <v>14.9</v>
      </c>
      <c r="CC10" s="177">
        <v>5</v>
      </c>
      <c r="CD10" s="179"/>
      <c r="CE10" s="180"/>
      <c r="CF10" s="180"/>
      <c r="CG10" s="180"/>
      <c r="CH10" s="210"/>
      <c r="CI10" s="180"/>
      <c r="CJ10" s="186">
        <v>24.4</v>
      </c>
      <c r="CK10" s="186"/>
      <c r="CL10" s="181">
        <v>21</v>
      </c>
      <c r="CM10" s="265"/>
      <c r="CN10" s="219"/>
      <c r="CO10" s="219"/>
      <c r="CP10" s="224"/>
      <c r="CQ10" s="224"/>
      <c r="CR10" s="224"/>
      <c r="CS10" s="224">
        <v>17.5</v>
      </c>
      <c r="CT10" s="224"/>
      <c r="CU10" s="220">
        <v>20</v>
      </c>
      <c r="CV10" s="29">
        <f t="shared" si="0"/>
        <v>208.60000000000002</v>
      </c>
      <c r="CW10" s="27">
        <f t="shared" si="1"/>
        <v>372</v>
      </c>
      <c r="CX10" s="27">
        <f t="shared" si="2"/>
        <v>57</v>
      </c>
      <c r="CY10" s="30">
        <f t="shared" si="3"/>
        <v>3</v>
      </c>
      <c r="CZ10" s="212">
        <f t="shared" si="4"/>
        <v>31693</v>
      </c>
      <c r="DA10" s="118"/>
      <c r="DB10" s="118">
        <f t="shared" si="5"/>
        <v>0.683</v>
      </c>
      <c r="DC10" s="216">
        <f t="shared" si="10"/>
        <v>0</v>
      </c>
      <c r="DD10" s="216">
        <f t="shared" si="6"/>
        <v>123.1</v>
      </c>
      <c r="DE10" s="216">
        <f t="shared" si="7"/>
        <v>52.35</v>
      </c>
      <c r="DF10" s="27">
        <f t="shared" si="8"/>
        <v>207</v>
      </c>
      <c r="DG10" s="122">
        <f t="shared" si="9"/>
        <v>2</v>
      </c>
    </row>
    <row r="11" spans="1:111" ht="30" customHeight="1">
      <c r="A11" s="4" t="s">
        <v>6</v>
      </c>
      <c r="B11" s="12">
        <v>6</v>
      </c>
      <c r="C11" s="13">
        <v>1</v>
      </c>
      <c r="D11" s="14">
        <v>1</v>
      </c>
      <c r="E11" s="29">
        <v>58.6</v>
      </c>
      <c r="F11" s="30">
        <v>57</v>
      </c>
      <c r="G11" s="30">
        <v>2</v>
      </c>
      <c r="H11" s="30">
        <v>13</v>
      </c>
      <c r="I11" s="30"/>
      <c r="J11" s="30"/>
      <c r="K11" s="30">
        <v>178</v>
      </c>
      <c r="L11" s="30"/>
      <c r="M11" s="31"/>
      <c r="N11" s="45">
        <v>59.6</v>
      </c>
      <c r="O11" s="46">
        <v>94</v>
      </c>
      <c r="P11" s="46"/>
      <c r="Q11" s="46">
        <v>25.2</v>
      </c>
      <c r="R11" s="47">
        <v>2.2</v>
      </c>
      <c r="S11" s="46"/>
      <c r="T11" s="48">
        <v>85</v>
      </c>
      <c r="U11" s="61"/>
      <c r="V11" s="62">
        <v>206</v>
      </c>
      <c r="W11" s="62"/>
      <c r="X11" s="62"/>
      <c r="Y11" s="63">
        <v>86</v>
      </c>
      <c r="Z11" s="76"/>
      <c r="AA11" s="77">
        <v>2</v>
      </c>
      <c r="AB11" s="77"/>
      <c r="AC11" s="77">
        <v>7.4</v>
      </c>
      <c r="AD11" s="78"/>
      <c r="AE11" s="79">
        <v>15</v>
      </c>
      <c r="AF11" s="86">
        <v>21.8</v>
      </c>
      <c r="AG11" s="87">
        <v>239</v>
      </c>
      <c r="AH11" s="87"/>
      <c r="AI11" s="87">
        <v>12</v>
      </c>
      <c r="AJ11" s="87"/>
      <c r="AK11" s="87">
        <v>3.1</v>
      </c>
      <c r="AL11" s="87">
        <v>25.6</v>
      </c>
      <c r="AM11" s="88">
        <v>28</v>
      </c>
      <c r="AN11" s="97">
        <v>22.6</v>
      </c>
      <c r="AO11" s="62">
        <v>15</v>
      </c>
      <c r="AP11" s="62"/>
      <c r="AQ11" s="62"/>
      <c r="AR11" s="62">
        <v>12.15</v>
      </c>
      <c r="AS11" s="62">
        <v>32.75</v>
      </c>
      <c r="AT11" s="98">
        <v>2</v>
      </c>
      <c r="AU11" s="106"/>
      <c r="AV11" s="78"/>
      <c r="AW11" s="78"/>
      <c r="AX11" s="78"/>
      <c r="AY11" s="78"/>
      <c r="AZ11" s="114">
        <v>5.62</v>
      </c>
      <c r="BA11" s="114">
        <v>29.58</v>
      </c>
      <c r="BB11" s="107">
        <v>5</v>
      </c>
      <c r="BC11" s="133"/>
      <c r="BD11" s="134">
        <v>2</v>
      </c>
      <c r="BE11" s="134"/>
      <c r="BF11" s="134"/>
      <c r="BG11" s="134">
        <v>0.335</v>
      </c>
      <c r="BH11" s="134"/>
      <c r="BI11" s="134">
        <v>8.7</v>
      </c>
      <c r="BJ11" s="134"/>
      <c r="BK11" s="135">
        <v>111</v>
      </c>
      <c r="BL11" s="146">
        <v>21.25</v>
      </c>
      <c r="BM11" s="147"/>
      <c r="BN11" s="147"/>
      <c r="BO11" s="147"/>
      <c r="BP11" s="147"/>
      <c r="BQ11" s="147">
        <v>2</v>
      </c>
      <c r="BR11" s="147">
        <v>18.2</v>
      </c>
      <c r="BS11" s="148"/>
      <c r="BT11" s="162">
        <v>9.5</v>
      </c>
      <c r="BU11" s="163">
        <v>4</v>
      </c>
      <c r="BV11" s="163"/>
      <c r="BW11" s="163"/>
      <c r="BX11" s="163">
        <v>0.225</v>
      </c>
      <c r="BY11" s="163">
        <v>2.4</v>
      </c>
      <c r="BZ11" s="163">
        <v>14.8</v>
      </c>
      <c r="CA11" s="164">
        <v>15</v>
      </c>
      <c r="CB11" s="183">
        <v>12</v>
      </c>
      <c r="CC11" s="177"/>
      <c r="CD11" s="179"/>
      <c r="CE11" s="180"/>
      <c r="CF11" s="180"/>
      <c r="CG11" s="180"/>
      <c r="CH11" s="210"/>
      <c r="CI11" s="180"/>
      <c r="CJ11" s="186">
        <v>30.2</v>
      </c>
      <c r="CK11" s="186"/>
      <c r="CL11" s="181">
        <v>3</v>
      </c>
      <c r="CM11" s="271">
        <v>3.4</v>
      </c>
      <c r="CN11" s="219"/>
      <c r="CO11" s="219"/>
      <c r="CP11" s="224"/>
      <c r="CQ11" s="224">
        <v>1.2</v>
      </c>
      <c r="CR11" s="224">
        <v>2</v>
      </c>
      <c r="CS11" s="224">
        <v>14.7</v>
      </c>
      <c r="CT11" s="224"/>
      <c r="CU11" s="220">
        <v>12</v>
      </c>
      <c r="CV11" s="272">
        <f>B11+E11+N11+U11+Z11+AF11+AN11+AU11+BC11+BL11+BT11+CD11+CM11</f>
        <v>202.75</v>
      </c>
      <c r="CW11" s="27">
        <f t="shared" si="1"/>
        <v>620</v>
      </c>
      <c r="CX11" s="27">
        <f t="shared" si="2"/>
        <v>12</v>
      </c>
      <c r="CY11" s="30">
        <f t="shared" si="3"/>
        <v>2</v>
      </c>
      <c r="CZ11" s="212">
        <f t="shared" si="4"/>
        <v>0</v>
      </c>
      <c r="DA11" s="118">
        <f>CQ11</f>
        <v>1.2</v>
      </c>
      <c r="DB11" s="118">
        <f t="shared" si="5"/>
        <v>0.56</v>
      </c>
      <c r="DC11" s="216">
        <f t="shared" si="10"/>
        <v>2</v>
      </c>
      <c r="DD11" s="216">
        <f t="shared" si="6"/>
        <v>134.07</v>
      </c>
      <c r="DE11" s="216">
        <f t="shared" si="7"/>
        <v>108.33</v>
      </c>
      <c r="DF11" s="27">
        <f t="shared" si="8"/>
        <v>541</v>
      </c>
      <c r="DG11" s="122">
        <f t="shared" si="9"/>
        <v>0</v>
      </c>
    </row>
    <row r="12" spans="1:111" ht="30" customHeight="1">
      <c r="A12" s="4" t="s">
        <v>7</v>
      </c>
      <c r="B12" s="12">
        <v>28.6</v>
      </c>
      <c r="C12" s="13">
        <v>1</v>
      </c>
      <c r="D12" s="14">
        <v>1</v>
      </c>
      <c r="E12" s="29">
        <v>97</v>
      </c>
      <c r="F12" s="30">
        <v>20</v>
      </c>
      <c r="G12" s="30">
        <v>4</v>
      </c>
      <c r="H12" s="30">
        <v>2</v>
      </c>
      <c r="I12" s="30">
        <v>26</v>
      </c>
      <c r="J12" s="30"/>
      <c r="K12" s="30">
        <v>29</v>
      </c>
      <c r="L12" s="30">
        <v>1</v>
      </c>
      <c r="M12" s="31"/>
      <c r="N12" s="45">
        <v>66.1</v>
      </c>
      <c r="O12" s="46">
        <v>14</v>
      </c>
      <c r="P12" s="46">
        <v>2</v>
      </c>
      <c r="Q12" s="46"/>
      <c r="R12" s="47"/>
      <c r="S12" s="46"/>
      <c r="T12" s="48">
        <v>15</v>
      </c>
      <c r="U12" s="61">
        <v>33.3</v>
      </c>
      <c r="V12" s="62">
        <v>5</v>
      </c>
      <c r="W12" s="62">
        <v>134</v>
      </c>
      <c r="X12" s="62"/>
      <c r="Y12" s="63">
        <v>5</v>
      </c>
      <c r="Z12" s="76">
        <v>42.2</v>
      </c>
      <c r="AA12" s="77">
        <v>102</v>
      </c>
      <c r="AB12" s="77"/>
      <c r="AC12" s="77"/>
      <c r="AD12" s="78"/>
      <c r="AE12" s="79">
        <v>59</v>
      </c>
      <c r="AF12" s="86">
        <v>23.9</v>
      </c>
      <c r="AG12" s="87">
        <v>283</v>
      </c>
      <c r="AH12" s="87"/>
      <c r="AI12" s="87">
        <v>34</v>
      </c>
      <c r="AJ12" s="87">
        <v>0.6</v>
      </c>
      <c r="AK12" s="87">
        <v>10.7</v>
      </c>
      <c r="AL12" s="87">
        <v>2.2</v>
      </c>
      <c r="AM12" s="88">
        <v>26</v>
      </c>
      <c r="AN12" s="97"/>
      <c r="AO12" s="62"/>
      <c r="AP12" s="62"/>
      <c r="AQ12" s="62"/>
      <c r="AR12" s="62">
        <v>18.45</v>
      </c>
      <c r="AS12" s="62"/>
      <c r="AT12" s="98">
        <v>6</v>
      </c>
      <c r="AU12" s="106"/>
      <c r="AV12" s="78">
        <v>1</v>
      </c>
      <c r="AW12" s="78"/>
      <c r="AX12" s="78"/>
      <c r="AY12" s="78"/>
      <c r="AZ12" s="114">
        <v>8.5</v>
      </c>
      <c r="BA12" s="114">
        <v>5.5</v>
      </c>
      <c r="BB12" s="107">
        <v>1</v>
      </c>
      <c r="BC12" s="133"/>
      <c r="BD12" s="134">
        <v>3</v>
      </c>
      <c r="BE12" s="134"/>
      <c r="BF12" s="134"/>
      <c r="BG12" s="139">
        <v>0.38</v>
      </c>
      <c r="BH12" s="134"/>
      <c r="BI12" s="134">
        <v>11.9</v>
      </c>
      <c r="BJ12" s="134"/>
      <c r="BK12" s="135">
        <v>7</v>
      </c>
      <c r="BL12" s="146"/>
      <c r="BM12" s="147">
        <v>58</v>
      </c>
      <c r="BN12" s="147"/>
      <c r="BO12" s="147"/>
      <c r="BP12" s="147"/>
      <c r="BQ12" s="147">
        <v>2.4</v>
      </c>
      <c r="BR12" s="147">
        <v>11.2</v>
      </c>
      <c r="BS12" s="148">
        <v>7</v>
      </c>
      <c r="BT12" s="162"/>
      <c r="BU12" s="163"/>
      <c r="BV12" s="163"/>
      <c r="BW12" s="163"/>
      <c r="BX12" s="163"/>
      <c r="BY12" s="163">
        <v>13.4</v>
      </c>
      <c r="BZ12" s="163"/>
      <c r="CA12" s="164">
        <v>18</v>
      </c>
      <c r="CB12" s="183">
        <v>13.1</v>
      </c>
      <c r="CC12" s="177"/>
      <c r="CD12" s="179"/>
      <c r="CE12" s="180"/>
      <c r="CF12" s="180"/>
      <c r="CG12" s="180"/>
      <c r="CH12" s="210"/>
      <c r="CI12" s="180"/>
      <c r="CJ12" s="186">
        <v>24.4</v>
      </c>
      <c r="CK12" s="186"/>
      <c r="CL12" s="181">
        <v>29</v>
      </c>
      <c r="CM12" s="265"/>
      <c r="CN12" s="219"/>
      <c r="CO12" s="219"/>
      <c r="CP12" s="224"/>
      <c r="CQ12" s="224"/>
      <c r="CR12" s="224">
        <v>10.67</v>
      </c>
      <c r="CS12" s="224">
        <v>16.85</v>
      </c>
      <c r="CT12" s="224"/>
      <c r="CU12" s="220">
        <v>10</v>
      </c>
      <c r="CV12" s="29">
        <f t="shared" si="0"/>
        <v>291.09999999999997</v>
      </c>
      <c r="CW12" s="27">
        <f t="shared" si="1"/>
        <v>487</v>
      </c>
      <c r="CX12" s="27">
        <f t="shared" si="2"/>
        <v>168</v>
      </c>
      <c r="CY12" s="30">
        <f t="shared" si="3"/>
        <v>6</v>
      </c>
      <c r="CZ12" s="212">
        <f t="shared" si="4"/>
        <v>0</v>
      </c>
      <c r="DA12" s="118"/>
      <c r="DB12" s="118">
        <f t="shared" si="5"/>
        <v>0.98</v>
      </c>
      <c r="DC12" s="216">
        <f t="shared" si="10"/>
        <v>10.67</v>
      </c>
      <c r="DD12" s="216">
        <f t="shared" si="6"/>
        <v>108.29999999999998</v>
      </c>
      <c r="DE12" s="216">
        <f t="shared" si="7"/>
        <v>44.900000000000006</v>
      </c>
      <c r="DF12" s="27">
        <f t="shared" si="8"/>
        <v>213</v>
      </c>
      <c r="DG12" s="122">
        <f t="shared" si="9"/>
        <v>1</v>
      </c>
    </row>
    <row r="13" spans="1:111" ht="30" customHeight="1">
      <c r="A13" s="4" t="s">
        <v>8</v>
      </c>
      <c r="B13" s="12">
        <v>8</v>
      </c>
      <c r="C13" s="13">
        <v>1</v>
      </c>
      <c r="D13" s="14">
        <v>3</v>
      </c>
      <c r="E13" s="29">
        <v>8</v>
      </c>
      <c r="F13" s="30">
        <v>13</v>
      </c>
      <c r="G13" s="30"/>
      <c r="H13" s="30">
        <v>2</v>
      </c>
      <c r="I13" s="30">
        <v>21</v>
      </c>
      <c r="J13" s="30"/>
      <c r="K13" s="30">
        <v>4</v>
      </c>
      <c r="L13" s="30">
        <v>1</v>
      </c>
      <c r="M13" s="31"/>
      <c r="N13" s="45">
        <v>16</v>
      </c>
      <c r="O13" s="46">
        <v>39</v>
      </c>
      <c r="P13" s="46"/>
      <c r="Q13" s="46"/>
      <c r="R13" s="47"/>
      <c r="S13" s="46"/>
      <c r="T13" s="48">
        <v>13</v>
      </c>
      <c r="U13" s="61"/>
      <c r="V13" s="62"/>
      <c r="W13" s="62"/>
      <c r="X13" s="62"/>
      <c r="Y13" s="63">
        <v>11</v>
      </c>
      <c r="Z13" s="76"/>
      <c r="AA13" s="77">
        <v>12</v>
      </c>
      <c r="AB13" s="77"/>
      <c r="AC13" s="77"/>
      <c r="AD13" s="78"/>
      <c r="AE13" s="79">
        <v>21</v>
      </c>
      <c r="AF13" s="86">
        <v>10</v>
      </c>
      <c r="AG13" s="87">
        <v>31</v>
      </c>
      <c r="AH13" s="87"/>
      <c r="AI13" s="87">
        <v>123</v>
      </c>
      <c r="AJ13" s="87">
        <v>0.72</v>
      </c>
      <c r="AK13" s="87">
        <v>6.6</v>
      </c>
      <c r="AL13" s="87"/>
      <c r="AM13" s="88">
        <v>11</v>
      </c>
      <c r="AN13" s="97">
        <v>8.8</v>
      </c>
      <c r="AO13" s="62"/>
      <c r="AP13" s="62"/>
      <c r="AQ13" s="62"/>
      <c r="AR13" s="62"/>
      <c r="AS13" s="62"/>
      <c r="AT13" s="98">
        <v>8</v>
      </c>
      <c r="AU13" s="106"/>
      <c r="AV13" s="78"/>
      <c r="AW13" s="78"/>
      <c r="AX13" s="115">
        <v>4500</v>
      </c>
      <c r="AY13" s="78"/>
      <c r="AZ13" s="78"/>
      <c r="BA13" s="78"/>
      <c r="BB13" s="107">
        <v>4</v>
      </c>
      <c r="BC13" s="133"/>
      <c r="BD13" s="134"/>
      <c r="BE13" s="134"/>
      <c r="BF13" s="134">
        <v>11420</v>
      </c>
      <c r="BG13" s="134"/>
      <c r="BH13" s="134"/>
      <c r="BI13" s="134"/>
      <c r="BJ13" s="134"/>
      <c r="BK13" s="135">
        <v>3</v>
      </c>
      <c r="BL13" s="146"/>
      <c r="BM13" s="147"/>
      <c r="BN13" s="147"/>
      <c r="BO13" s="147">
        <v>1137</v>
      </c>
      <c r="BP13" s="147"/>
      <c r="BQ13" s="147"/>
      <c r="BR13" s="147"/>
      <c r="BS13" s="148">
        <v>5</v>
      </c>
      <c r="BT13" s="162"/>
      <c r="BU13" s="163">
        <v>1</v>
      </c>
      <c r="BV13" s="163"/>
      <c r="BW13" s="163">
        <v>5993</v>
      </c>
      <c r="BX13" s="163">
        <v>0.143</v>
      </c>
      <c r="BY13" s="163"/>
      <c r="BZ13" s="163"/>
      <c r="CA13" s="164"/>
      <c r="CB13" s="183">
        <v>4.8</v>
      </c>
      <c r="CC13" s="177"/>
      <c r="CD13" s="179"/>
      <c r="CE13" s="180"/>
      <c r="CF13" s="180"/>
      <c r="CG13" s="180"/>
      <c r="CH13" s="210"/>
      <c r="CI13" s="180"/>
      <c r="CJ13" s="186">
        <v>7.1</v>
      </c>
      <c r="CK13" s="186"/>
      <c r="CL13" s="181">
        <v>4</v>
      </c>
      <c r="CM13" s="265"/>
      <c r="CN13" s="219"/>
      <c r="CO13" s="219"/>
      <c r="CP13" s="224"/>
      <c r="CQ13" s="224"/>
      <c r="CR13" s="224"/>
      <c r="CS13" s="224">
        <v>10.7</v>
      </c>
      <c r="CT13" s="224"/>
      <c r="CU13" s="220">
        <v>7</v>
      </c>
      <c r="CV13" s="29">
        <f t="shared" si="0"/>
        <v>50.8</v>
      </c>
      <c r="CW13" s="27">
        <f t="shared" si="1"/>
        <v>97</v>
      </c>
      <c r="CX13" s="27">
        <f t="shared" si="2"/>
        <v>123</v>
      </c>
      <c r="CY13" s="30">
        <f t="shared" si="3"/>
        <v>0</v>
      </c>
      <c r="CZ13" s="212">
        <f>CH13+BW13+BO13+BF13+AX13</f>
        <v>23050</v>
      </c>
      <c r="DA13" s="118"/>
      <c r="DB13" s="118">
        <f t="shared" si="5"/>
        <v>0.863</v>
      </c>
      <c r="DC13" s="216">
        <f t="shared" si="10"/>
        <v>0</v>
      </c>
      <c r="DD13" s="216">
        <f t="shared" si="6"/>
        <v>31.2</v>
      </c>
      <c r="DE13" s="216">
        <f t="shared" si="7"/>
        <v>21</v>
      </c>
      <c r="DF13" s="27">
        <f t="shared" si="8"/>
        <v>94</v>
      </c>
      <c r="DG13" s="122">
        <f t="shared" si="9"/>
        <v>1</v>
      </c>
    </row>
    <row r="14" spans="1:111" ht="30" customHeight="1" thickBot="1">
      <c r="A14" s="5" t="s">
        <v>9</v>
      </c>
      <c r="B14" s="15">
        <v>9.9</v>
      </c>
      <c r="C14" s="16">
        <v>1</v>
      </c>
      <c r="D14" s="17">
        <v>2</v>
      </c>
      <c r="E14" s="32">
        <v>22.5</v>
      </c>
      <c r="F14" s="33">
        <v>30</v>
      </c>
      <c r="G14" s="33">
        <v>1</v>
      </c>
      <c r="H14" s="33"/>
      <c r="I14" s="33">
        <v>27.7</v>
      </c>
      <c r="J14" s="33"/>
      <c r="K14" s="33">
        <v>5</v>
      </c>
      <c r="L14" s="33"/>
      <c r="M14" s="34"/>
      <c r="N14" s="49">
        <v>2</v>
      </c>
      <c r="O14" s="50">
        <v>18</v>
      </c>
      <c r="P14" s="50"/>
      <c r="Q14" s="50">
        <v>32.15</v>
      </c>
      <c r="R14" s="51">
        <v>2</v>
      </c>
      <c r="S14" s="50"/>
      <c r="T14" s="52">
        <v>18</v>
      </c>
      <c r="U14" s="67">
        <v>8.5</v>
      </c>
      <c r="V14" s="68">
        <v>37</v>
      </c>
      <c r="W14" s="68">
        <v>40</v>
      </c>
      <c r="X14" s="68"/>
      <c r="Y14" s="69">
        <v>13</v>
      </c>
      <c r="Z14" s="160">
        <v>32.88</v>
      </c>
      <c r="AA14" s="161">
        <v>2</v>
      </c>
      <c r="AB14" s="81"/>
      <c r="AC14" s="81"/>
      <c r="AD14" s="82"/>
      <c r="AE14" s="83">
        <v>8</v>
      </c>
      <c r="AF14" s="89">
        <v>72.185</v>
      </c>
      <c r="AG14" s="90">
        <v>50</v>
      </c>
      <c r="AH14" s="90">
        <v>1</v>
      </c>
      <c r="AI14" s="90"/>
      <c r="AJ14" s="90"/>
      <c r="AK14" s="90"/>
      <c r="AL14" s="90"/>
      <c r="AM14" s="91">
        <v>18</v>
      </c>
      <c r="AN14" s="99">
        <v>23.25</v>
      </c>
      <c r="AO14" s="68"/>
      <c r="AP14" s="68"/>
      <c r="AQ14" s="68"/>
      <c r="AR14" s="68">
        <v>1.6</v>
      </c>
      <c r="AS14" s="68">
        <v>42.9</v>
      </c>
      <c r="AT14" s="100">
        <v>3</v>
      </c>
      <c r="AU14" s="108">
        <v>13.3</v>
      </c>
      <c r="AV14" s="109"/>
      <c r="AW14" s="109">
        <v>20.5</v>
      </c>
      <c r="AX14" s="109"/>
      <c r="AY14" s="116">
        <v>0.97</v>
      </c>
      <c r="AZ14" s="109">
        <v>2.1</v>
      </c>
      <c r="BA14" s="109"/>
      <c r="BB14" s="110">
        <v>3</v>
      </c>
      <c r="BC14" s="136"/>
      <c r="BD14" s="137">
        <v>5</v>
      </c>
      <c r="BE14" s="137">
        <v>380</v>
      </c>
      <c r="BF14" s="137"/>
      <c r="BG14" s="137">
        <v>0.535</v>
      </c>
      <c r="BH14" s="137"/>
      <c r="BI14" s="137"/>
      <c r="BJ14" s="137"/>
      <c r="BK14" s="138">
        <v>7</v>
      </c>
      <c r="BL14" s="157">
        <v>2.5</v>
      </c>
      <c r="BM14" s="154">
        <v>3</v>
      </c>
      <c r="BN14" s="154">
        <v>176</v>
      </c>
      <c r="BO14" s="154"/>
      <c r="BP14" s="154"/>
      <c r="BQ14" s="154">
        <v>8.1</v>
      </c>
      <c r="BR14" s="154"/>
      <c r="BS14" s="155">
        <v>3</v>
      </c>
      <c r="BT14" s="172"/>
      <c r="BU14" s="173">
        <v>3</v>
      </c>
      <c r="BV14" s="173">
        <v>133</v>
      </c>
      <c r="BW14" s="173"/>
      <c r="BX14" s="173"/>
      <c r="BY14" s="173">
        <v>6</v>
      </c>
      <c r="BZ14" s="173">
        <v>2.5</v>
      </c>
      <c r="CA14" s="174">
        <v>3</v>
      </c>
      <c r="CB14" s="184">
        <v>9.7</v>
      </c>
      <c r="CC14" s="178"/>
      <c r="CD14" s="192"/>
      <c r="CE14" s="193"/>
      <c r="CF14" s="193"/>
      <c r="CG14" s="193"/>
      <c r="CH14" s="211"/>
      <c r="CI14" s="194">
        <v>7.71</v>
      </c>
      <c r="CJ14" s="194">
        <v>17.6</v>
      </c>
      <c r="CK14" s="194"/>
      <c r="CL14" s="195"/>
      <c r="CM14" s="266"/>
      <c r="CN14" s="221"/>
      <c r="CO14" s="221"/>
      <c r="CP14" s="225">
        <v>6</v>
      </c>
      <c r="CQ14" s="225"/>
      <c r="CR14" s="225"/>
      <c r="CS14" s="225">
        <v>13.51</v>
      </c>
      <c r="CT14" s="225"/>
      <c r="CU14" s="222">
        <v>11</v>
      </c>
      <c r="CV14" s="32">
        <f>B14+E14+N14+U14+Z14+AF14+AN14+AU14+BC14+BL14+BT14+CD14</f>
        <v>187.01500000000001</v>
      </c>
      <c r="CW14" s="33">
        <f t="shared" si="1"/>
        <v>149</v>
      </c>
      <c r="CX14" s="33">
        <f t="shared" si="2"/>
        <v>749.5</v>
      </c>
      <c r="CY14" s="33">
        <f t="shared" si="3"/>
        <v>2</v>
      </c>
      <c r="CZ14" s="213">
        <f t="shared" si="4"/>
        <v>0</v>
      </c>
      <c r="DA14" s="120"/>
      <c r="DB14" s="120">
        <f t="shared" si="5"/>
        <v>15.215</v>
      </c>
      <c r="DC14" s="120">
        <f t="shared" si="10"/>
        <v>0</v>
      </c>
      <c r="DD14" s="120">
        <f t="shared" si="6"/>
        <v>84.76</v>
      </c>
      <c r="DE14" s="120">
        <f t="shared" si="7"/>
        <v>72.6</v>
      </c>
      <c r="DF14" s="33">
        <f t="shared" si="8"/>
        <v>94</v>
      </c>
      <c r="DG14" s="124">
        <f t="shared" si="9"/>
        <v>0</v>
      </c>
    </row>
    <row r="15" spans="1:111" s="2" customFormat="1" ht="35.25" customHeight="1" thickBot="1" thickTop="1">
      <c r="A15" s="6" t="s">
        <v>10</v>
      </c>
      <c r="B15" s="18">
        <f aca="true" t="shared" si="11" ref="B15:M15">SUM(B6:B14)</f>
        <v>129.5</v>
      </c>
      <c r="C15" s="19">
        <f t="shared" si="11"/>
        <v>16</v>
      </c>
      <c r="D15" s="20">
        <f t="shared" si="11"/>
        <v>15</v>
      </c>
      <c r="E15" s="35">
        <f t="shared" si="11"/>
        <v>445.3</v>
      </c>
      <c r="F15" s="36">
        <f t="shared" si="11"/>
        <v>350</v>
      </c>
      <c r="G15" s="36">
        <f t="shared" si="11"/>
        <v>14</v>
      </c>
      <c r="H15" s="36">
        <f t="shared" si="11"/>
        <v>43.7</v>
      </c>
      <c r="I15" s="36">
        <f t="shared" si="11"/>
        <v>226.13</v>
      </c>
      <c r="J15" s="36">
        <f t="shared" si="11"/>
        <v>0.183</v>
      </c>
      <c r="K15" s="36">
        <f t="shared" si="11"/>
        <v>327</v>
      </c>
      <c r="L15" s="36">
        <f t="shared" si="11"/>
        <v>6</v>
      </c>
      <c r="M15" s="37">
        <f t="shared" si="11"/>
        <v>1</v>
      </c>
      <c r="N15" s="53">
        <f aca="true" t="shared" si="12" ref="N15:AT15">SUM(N6:N14)</f>
        <v>351.85</v>
      </c>
      <c r="O15" s="54">
        <f t="shared" si="12"/>
        <v>730</v>
      </c>
      <c r="P15" s="54">
        <f t="shared" si="12"/>
        <v>3</v>
      </c>
      <c r="Q15" s="54">
        <f t="shared" si="12"/>
        <v>118.62</v>
      </c>
      <c r="R15" s="54">
        <f>SUM(R6:R14)</f>
        <v>50.400000000000006</v>
      </c>
      <c r="S15" s="54">
        <f t="shared" si="12"/>
        <v>1.7</v>
      </c>
      <c r="T15" s="55">
        <f t="shared" si="12"/>
        <v>308</v>
      </c>
      <c r="U15" s="64">
        <f t="shared" si="12"/>
        <v>156.95</v>
      </c>
      <c r="V15" s="65">
        <f t="shared" si="12"/>
        <v>283</v>
      </c>
      <c r="W15" s="65">
        <f>SUM(W6:W14)</f>
        <v>174</v>
      </c>
      <c r="X15" s="65">
        <f>SUM(X6:X14)</f>
        <v>28.4</v>
      </c>
      <c r="Y15" s="66">
        <f t="shared" si="12"/>
        <v>174</v>
      </c>
      <c r="Z15" s="111">
        <f t="shared" si="12"/>
        <v>191.43</v>
      </c>
      <c r="AA15" s="112">
        <f t="shared" si="12"/>
        <v>293</v>
      </c>
      <c r="AB15" s="84">
        <f t="shared" si="12"/>
        <v>1.894</v>
      </c>
      <c r="AC15" s="84">
        <f t="shared" si="12"/>
        <v>17.872</v>
      </c>
      <c r="AD15" s="84">
        <f t="shared" si="12"/>
        <v>8</v>
      </c>
      <c r="AE15" s="85">
        <f t="shared" si="12"/>
        <v>288</v>
      </c>
      <c r="AF15" s="92">
        <f aca="true" t="shared" si="13" ref="AF15:AM15">SUM(AF6:AF14)</f>
        <v>304.45500000000004</v>
      </c>
      <c r="AG15" s="93">
        <f t="shared" si="13"/>
        <v>835</v>
      </c>
      <c r="AH15" s="93">
        <f t="shared" si="13"/>
        <v>2</v>
      </c>
      <c r="AI15" s="93">
        <f t="shared" si="13"/>
        <v>386</v>
      </c>
      <c r="AJ15" s="93">
        <f t="shared" si="13"/>
        <v>8.434</v>
      </c>
      <c r="AK15" s="206">
        <f>SUM(AK6:AK14)</f>
        <v>55.9</v>
      </c>
      <c r="AL15" s="206">
        <f t="shared" si="13"/>
        <v>91.89999999999999</v>
      </c>
      <c r="AM15" s="94">
        <f t="shared" si="13"/>
        <v>193</v>
      </c>
      <c r="AN15" s="64">
        <f t="shared" si="12"/>
        <v>131.63</v>
      </c>
      <c r="AO15" s="65">
        <f>SUM(AO6:AO14)</f>
        <v>36</v>
      </c>
      <c r="AP15" s="102">
        <f>SUM(AP6:AP14)</f>
        <v>245.1</v>
      </c>
      <c r="AQ15" s="102">
        <f>SUM(AQ6:AQ14)</f>
        <v>0.05</v>
      </c>
      <c r="AR15" s="102">
        <f t="shared" si="12"/>
        <v>80.99999999999999</v>
      </c>
      <c r="AS15" s="102">
        <f t="shared" si="12"/>
        <v>104.19999999999999</v>
      </c>
      <c r="AT15" s="66">
        <f t="shared" si="12"/>
        <v>152</v>
      </c>
      <c r="AU15" s="111">
        <f>SUM(AU6:AU14)</f>
        <v>101.89999999999999</v>
      </c>
      <c r="AV15" s="112">
        <f aca="true" t="shared" si="14" ref="AV15:BC15">SUM(AV6:AV14)</f>
        <v>13</v>
      </c>
      <c r="AW15" s="112">
        <f t="shared" si="14"/>
        <v>166</v>
      </c>
      <c r="AX15" s="112">
        <f t="shared" si="14"/>
        <v>16923</v>
      </c>
      <c r="AY15" s="117">
        <f t="shared" si="14"/>
        <v>0.97</v>
      </c>
      <c r="AZ15" s="117">
        <f t="shared" si="14"/>
        <v>20.220000000000002</v>
      </c>
      <c r="BA15" s="112">
        <f t="shared" si="14"/>
        <v>42.93</v>
      </c>
      <c r="BB15" s="113">
        <f t="shared" si="14"/>
        <v>95</v>
      </c>
      <c r="BC15" s="140">
        <f t="shared" si="14"/>
        <v>182.4</v>
      </c>
      <c r="BD15" s="141">
        <f aca="true" t="shared" si="15" ref="BD15:BJ15">SUM(BD6:BD14)</f>
        <v>58</v>
      </c>
      <c r="BE15" s="141">
        <f t="shared" si="15"/>
        <v>923</v>
      </c>
      <c r="BF15" s="141">
        <f t="shared" si="15"/>
        <v>38690</v>
      </c>
      <c r="BG15" s="143">
        <f t="shared" si="15"/>
        <v>1.25</v>
      </c>
      <c r="BH15" s="141">
        <f t="shared" si="15"/>
        <v>1</v>
      </c>
      <c r="BI15" s="143">
        <f t="shared" si="15"/>
        <v>35.3</v>
      </c>
      <c r="BJ15" s="143">
        <f t="shared" si="15"/>
        <v>12.7</v>
      </c>
      <c r="BK15" s="142">
        <f>SUM(BK6:BK14)</f>
        <v>291</v>
      </c>
      <c r="BL15" s="156">
        <f>SUM(BL6:BL14)</f>
        <v>148.85</v>
      </c>
      <c r="BM15" s="152">
        <f>SUM(BM6:BM14)</f>
        <v>101</v>
      </c>
      <c r="BN15" s="152">
        <f>SUM(BN6:BN14)</f>
        <v>285</v>
      </c>
      <c r="BO15" s="152">
        <f>SUM(BO6:BO14)</f>
        <v>7887</v>
      </c>
      <c r="BP15" s="159">
        <f aca="true" t="shared" si="16" ref="BP15:BZ15">SUM(BP6:BP14)</f>
        <v>0.12</v>
      </c>
      <c r="BQ15" s="159">
        <f t="shared" si="16"/>
        <v>39.6</v>
      </c>
      <c r="BR15" s="159">
        <f t="shared" si="16"/>
        <v>71.10000000000001</v>
      </c>
      <c r="BS15" s="153">
        <f t="shared" si="16"/>
        <v>91</v>
      </c>
      <c r="BT15" s="207">
        <f t="shared" si="16"/>
        <v>139.5</v>
      </c>
      <c r="BU15" s="170">
        <f t="shared" si="16"/>
        <v>18</v>
      </c>
      <c r="BV15" s="170">
        <f t="shared" si="16"/>
        <v>202</v>
      </c>
      <c r="BW15" s="170">
        <f t="shared" si="16"/>
        <v>5993</v>
      </c>
      <c r="BX15" s="170">
        <f t="shared" si="16"/>
        <v>1.473</v>
      </c>
      <c r="BY15" s="208">
        <f t="shared" si="16"/>
        <v>54.3</v>
      </c>
      <c r="BZ15" s="208">
        <f t="shared" si="16"/>
        <v>40.5</v>
      </c>
      <c r="CA15" s="171">
        <f>SUM(CA6:CA14)</f>
        <v>174</v>
      </c>
      <c r="CB15" s="185">
        <f>SUM(CB6:CB14)</f>
        <v>124.35000000000001</v>
      </c>
      <c r="CC15" s="204">
        <f>SUM(CC6:CC14)</f>
        <v>8</v>
      </c>
      <c r="CD15" s="191">
        <f>SUM(CD6:CD14)</f>
        <v>16.1</v>
      </c>
      <c r="CE15" s="205">
        <f>SUM(CE6:CE14)</f>
        <v>2</v>
      </c>
      <c r="CF15" s="205"/>
      <c r="CG15" s="205">
        <f>SUM(CG6:CG14)</f>
        <v>1</v>
      </c>
      <c r="CH15" s="205">
        <f>SUM(CH6:CH14)</f>
        <v>6880</v>
      </c>
      <c r="CI15" s="159">
        <f>SUM(CI6:CI14)</f>
        <v>8.86</v>
      </c>
      <c r="CJ15" s="159">
        <f>SUM(CJ6:CJ14)</f>
        <v>217.24999999999997</v>
      </c>
      <c r="CK15" s="159">
        <f>SUM(CK6:CK14)</f>
        <v>9.9</v>
      </c>
      <c r="CL15" s="153">
        <f>SUM(CL6:CL14)</f>
        <v>126</v>
      </c>
      <c r="CM15" s="270">
        <f>SUM(CM6:CM14)</f>
        <v>3.4</v>
      </c>
      <c r="CN15" s="54">
        <f aca="true" t="shared" si="17" ref="CN15:CS15">SUM(CN6:CN14)</f>
        <v>2</v>
      </c>
      <c r="CO15" s="54">
        <f t="shared" si="17"/>
        <v>195</v>
      </c>
      <c r="CP15" s="226">
        <f t="shared" si="17"/>
        <v>6</v>
      </c>
      <c r="CQ15" s="226">
        <f t="shared" si="17"/>
        <v>2.2</v>
      </c>
      <c r="CR15" s="226">
        <f t="shared" si="17"/>
        <v>43.84</v>
      </c>
      <c r="CS15" s="226">
        <f t="shared" si="17"/>
        <v>127.16</v>
      </c>
      <c r="CT15" s="226"/>
      <c r="CU15" s="55">
        <f>SUM(CU6:CU14)</f>
        <v>118</v>
      </c>
      <c r="CV15" s="35">
        <f>SUM(CV6:CV14)</f>
        <v>2303.265</v>
      </c>
      <c r="CW15" s="36">
        <f>SUM(CW6:CW14)</f>
        <v>2737</v>
      </c>
      <c r="CX15" s="36">
        <f aca="true" t="shared" si="18" ref="CX15:DG15">SUM(CX6:CX14)</f>
        <v>2576.1</v>
      </c>
      <c r="CY15" s="36">
        <f t="shared" si="18"/>
        <v>21</v>
      </c>
      <c r="CZ15" s="36">
        <f>SUM(CZ6:CZ14)</f>
        <v>76373</v>
      </c>
      <c r="DA15" s="119">
        <f>SUM(DA6:DA14)</f>
        <v>2.2</v>
      </c>
      <c r="DB15" s="119">
        <f t="shared" si="18"/>
        <v>30.933999999999997</v>
      </c>
      <c r="DC15" s="119">
        <f>SUM(DC6:DC14)</f>
        <v>43.84</v>
      </c>
      <c r="DD15" s="119">
        <f>SUM(DD6:DD14)</f>
        <v>909.3720000000001</v>
      </c>
      <c r="DE15" s="36">
        <f t="shared" si="18"/>
        <v>617.2600000000001</v>
      </c>
      <c r="DF15" s="36">
        <f>SUM(DF6:DF14)</f>
        <v>2360</v>
      </c>
      <c r="DG15" s="123">
        <f t="shared" si="18"/>
        <v>6</v>
      </c>
    </row>
    <row r="16" ht="13.5" thickTop="1"/>
  </sheetData>
  <mergeCells count="18">
    <mergeCell ref="CM4:CU4"/>
    <mergeCell ref="BC4:BK4"/>
    <mergeCell ref="CB4:CC4"/>
    <mergeCell ref="BT4:CA4"/>
    <mergeCell ref="A3:C3"/>
    <mergeCell ref="AF4:AM4"/>
    <mergeCell ref="BL4:BS4"/>
    <mergeCell ref="AU4:BB4"/>
    <mergeCell ref="AN4:AT4"/>
    <mergeCell ref="CD4:CL4"/>
    <mergeCell ref="CV4:DG4"/>
    <mergeCell ref="A2:DG2"/>
    <mergeCell ref="A4:A5"/>
    <mergeCell ref="B4:D4"/>
    <mergeCell ref="E4:M4"/>
    <mergeCell ref="N4:T4"/>
    <mergeCell ref="U4:Y4"/>
    <mergeCell ref="Z4:AE4"/>
  </mergeCells>
  <printOptions/>
  <pageMargins left="0.75" right="0.75" top="1" bottom="1" header="0.5" footer="0.5"/>
  <pageSetup horizontalDpi="600" verticalDpi="600" orientation="landscape" paperSize="9" r:id="rId1"/>
  <ignoredErrors>
    <ignoredError sqref="CZ13 CV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</dc:creator>
  <cp:keywords/>
  <dc:description/>
  <cp:lastModifiedBy>pc</cp:lastModifiedBy>
  <cp:lastPrinted>2017-12-29T12:38:42Z</cp:lastPrinted>
  <dcterms:created xsi:type="dcterms:W3CDTF">2013-05-15T11:05:54Z</dcterms:created>
  <dcterms:modified xsi:type="dcterms:W3CDTF">2019-02-26T06:51:52Z</dcterms:modified>
  <cp:category/>
  <cp:version/>
  <cp:contentType/>
  <cp:contentStatus/>
</cp:coreProperties>
</file>